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Wprowadzenie" sheetId="1" r:id="rId1"/>
    <sheet name="Bilans" sheetId="2" r:id="rId2"/>
    <sheet name="Rach ZiS" sheetId="3" r:id="rId3"/>
    <sheet name="Informacje dodatkowa" sheetId="4" r:id="rId4"/>
  </sheets>
  <definedNames>
    <definedName name="_xlnm.Print_Area" localSheetId="1">'Bilans'!$A$1:$C$59</definedName>
    <definedName name="_xlnm.Print_Area" localSheetId="2">'Rach ZiS'!$A$1:$D$49</definedName>
  </definedNames>
  <calcPr fullCalcOnLoad="1"/>
</workbook>
</file>

<file path=xl/sharedStrings.xml><?xml version="1.0" encoding="utf-8"?>
<sst xmlns="http://schemas.openxmlformats.org/spreadsheetml/2006/main" count="217" uniqueCount="191">
  <si>
    <t>AKTYWA</t>
  </si>
  <si>
    <t>Stan aktywów na dzień:</t>
  </si>
  <si>
    <t>Wyszczególnienie aktywów</t>
  </si>
  <si>
    <t>PASYWA</t>
  </si>
  <si>
    <t>Wyszczególnienie pasywów</t>
  </si>
  <si>
    <t>Stan pasywów na dzień:</t>
  </si>
  <si>
    <t>A. AKTYWA TRWAŁE</t>
  </si>
  <si>
    <t>B. AKTYWA OBROTOWE</t>
  </si>
  <si>
    <t>Aktywa razem</t>
  </si>
  <si>
    <t>A. FUNDUSZ WŁASNY</t>
  </si>
  <si>
    <t xml:space="preserve">B. ZOBOWIĄZANIA I REZERWY NA ZOBOWIĄZANIA </t>
  </si>
  <si>
    <t xml:space="preserve"> </t>
  </si>
  <si>
    <t>Pasywa razem</t>
  </si>
  <si>
    <t>Zarząd Jednostki</t>
  </si>
  <si>
    <t xml:space="preserve">                 (miejsce i data sporządzenia)</t>
  </si>
  <si>
    <t>Wyszczególnienie</t>
  </si>
  <si>
    <t>Kwota za rok poprzedni</t>
  </si>
  <si>
    <t>Kwota za rok obrotowy</t>
  </si>
  <si>
    <t>I</t>
  </si>
  <si>
    <t>III</t>
  </si>
  <si>
    <t>Poz</t>
  </si>
  <si>
    <t>................................................</t>
  </si>
  <si>
    <t>..........................................</t>
  </si>
  <si>
    <t>II</t>
  </si>
  <si>
    <t xml:space="preserve">   I. Wartości niematerialne i prawne </t>
  </si>
  <si>
    <t xml:space="preserve">   II. Rzeczowe aktywa trwałe </t>
  </si>
  <si>
    <t xml:space="preserve">   III. Należności długoterminowe </t>
  </si>
  <si>
    <t xml:space="preserve">   IV. Inwestycje długoterminowe </t>
  </si>
  <si>
    <t xml:space="preserve">   V. Długoterminowe rozliczenia międzyokresowe </t>
  </si>
  <si>
    <t xml:space="preserve">   I. Zapasy </t>
  </si>
  <si>
    <t xml:space="preserve">   II. Należności krótkoterminowe </t>
  </si>
  <si>
    <t xml:space="preserve">   III. Inwestycje krótkoterminowe </t>
  </si>
  <si>
    <t xml:space="preserve">   IV. Krótkoterminowe rozliczenia międzyokresowe </t>
  </si>
  <si>
    <t xml:space="preserve">C.  Należne wpłaty na fundusz statutowy </t>
  </si>
  <si>
    <t xml:space="preserve">   I. Fundusz statutowy </t>
  </si>
  <si>
    <t xml:space="preserve">   II. Pozostałe fundusze </t>
  </si>
  <si>
    <t xml:space="preserve">   III. Zysk (strata) z lat ubiegłych </t>
  </si>
  <si>
    <t xml:space="preserve">   IV. Zysk (strata) netto </t>
  </si>
  <si>
    <t xml:space="preserve">   I. Rezerwy na zobowiązania </t>
  </si>
  <si>
    <t xml:space="preserve">   II. Zobowiązania długoterminowe </t>
  </si>
  <si>
    <t xml:space="preserve">   III. Zobowiązania krótkoterminowe </t>
  </si>
  <si>
    <t xml:space="preserve">   IV. Rozliczenia międzyokresowe </t>
  </si>
  <si>
    <t>A.</t>
  </si>
  <si>
    <t>I.</t>
  </si>
  <si>
    <t xml:space="preserve">Przychody z działalności statutowej </t>
  </si>
  <si>
    <t xml:space="preserve"> Przychody z odpłatnej działalności pożytku publicznego </t>
  </si>
  <si>
    <t xml:space="preserve"> Przychody z pozostałej działalności statutowej </t>
  </si>
  <si>
    <t xml:space="preserve"> Przychody z nieodpłatnej działalności pożytku publicznego </t>
  </si>
  <si>
    <t>B.</t>
  </si>
  <si>
    <t xml:space="preserve">Koszty działalności statutowej </t>
  </si>
  <si>
    <t xml:space="preserve"> Koszty pozostałej działalności statutowej </t>
  </si>
  <si>
    <t xml:space="preserve"> Koszty odpłatnej działalności pożytku publicznego </t>
  </si>
  <si>
    <t xml:space="preserve"> Koszty nieodpłatnej działalności pożytku publicznego </t>
  </si>
  <si>
    <t>C.</t>
  </si>
  <si>
    <t xml:space="preserve">Zysk (strata) z działalności statutowej (A-B) </t>
  </si>
  <si>
    <t xml:space="preserve">Przychody z działalności gospodarczej </t>
  </si>
  <si>
    <t xml:space="preserve">D. </t>
  </si>
  <si>
    <t>Koszty działalności gospodarczej</t>
  </si>
  <si>
    <t xml:space="preserve">E. </t>
  </si>
  <si>
    <t>F.</t>
  </si>
  <si>
    <t>G.</t>
  </si>
  <si>
    <t>H.</t>
  </si>
  <si>
    <t>J.</t>
  </si>
  <si>
    <t>K.</t>
  </si>
  <si>
    <t>L.</t>
  </si>
  <si>
    <t>M.</t>
  </si>
  <si>
    <t>N.</t>
  </si>
  <si>
    <t>O.</t>
  </si>
  <si>
    <t xml:space="preserve">Zysk (strata) z działalności gospodarczej (D-E) </t>
  </si>
  <si>
    <t xml:space="preserve">Koszty ogólnego zarządu </t>
  </si>
  <si>
    <t xml:space="preserve">Zysk (strata) z działalności operacyjnej (C+F-G) </t>
  </si>
  <si>
    <t xml:space="preserve">Pozostałe przychody operacyjne </t>
  </si>
  <si>
    <t xml:space="preserve">Pozostałe koszty operacyjne </t>
  </si>
  <si>
    <t xml:space="preserve">Przychody finansowe </t>
  </si>
  <si>
    <t xml:space="preserve">Koszty finansowe </t>
  </si>
  <si>
    <t xml:space="preserve">Zysk (strata) brutto (H+I-J+K-L) </t>
  </si>
  <si>
    <t xml:space="preserve">Podatek dochodowy </t>
  </si>
  <si>
    <t>Zysk (strata) netto (M-N)</t>
  </si>
  <si>
    <t>na podstawie załącznika 6 - ustawy o rachunkowości</t>
  </si>
  <si>
    <t>Ulica:</t>
  </si>
  <si>
    <t>Numer we właściwym rejestrze sądowym albo ewidencji</t>
  </si>
  <si>
    <t>NIP:</t>
  </si>
  <si>
    <t>Nazwa organizacji:</t>
  </si>
  <si>
    <t xml:space="preserve">Powiat: </t>
  </si>
  <si>
    <t xml:space="preserve">Gmina: </t>
  </si>
  <si>
    <t xml:space="preserve">Miejscowość: </t>
  </si>
  <si>
    <t xml:space="preserve">Województwo: </t>
  </si>
  <si>
    <t xml:space="preserve">Poczta: </t>
  </si>
  <si>
    <t>Kraj:</t>
  </si>
  <si>
    <t>Data początkowa okresu, za który sporządzono sprawozdanie:</t>
  </si>
  <si>
    <t>Data końcowa okresu, za który sporządzono sprawozdanie:</t>
  </si>
  <si>
    <t>Wariant sprawozdania:</t>
  </si>
  <si>
    <t>Sprawozdanie sporządzone zgodnie z Załącznikiem Nr 6 do ustawy o rachunkowości</t>
  </si>
  <si>
    <t>Data sporządzenia sprawozdania finansowego:</t>
  </si>
  <si>
    <t>1)</t>
  </si>
  <si>
    <t>2)</t>
  </si>
  <si>
    <t>3)</t>
  </si>
  <si>
    <t>4)</t>
  </si>
  <si>
    <t>5)</t>
  </si>
  <si>
    <t>6)</t>
  </si>
  <si>
    <t>7)</t>
  </si>
  <si>
    <t>8)</t>
  </si>
  <si>
    <t>Kod pocz.</t>
  </si>
  <si>
    <t>nr domu</t>
  </si>
  <si>
    <t>nr lokalu</t>
  </si>
  <si>
    <t>Sprawozdanie Finansowe</t>
  </si>
  <si>
    <t xml:space="preserve">Omówienie przyjętych zasad (polityki) rachunkowości, w zakresie w jakim ustawa pozostawia </t>
  </si>
  <si>
    <t>jednostce prawo wyboru, w tym: metod wyceny aktywów i pasywów (także amortyzacji),</t>
  </si>
  <si>
    <t>ustalenia wyniku finansowego oraz sposobu sporządzenia sprawozdania finansowego</t>
  </si>
  <si>
    <t xml:space="preserve">Wskazanie, czy sprawozdanie finansowe zostało sporządzone przy założeniu kontynuowania </t>
  </si>
  <si>
    <t xml:space="preserve">Wskazanie okresu objętego sprawozdaniem finansowym; </t>
  </si>
  <si>
    <t>Nazwa, siedziba</t>
  </si>
  <si>
    <t>Wskazanie czasu trwania działalności jednostki, jeżeli jest ograniczony</t>
  </si>
  <si>
    <t xml:space="preserve">działalności przez jednostkę w dającej się przewidzieć przyszłości oraz </t>
  </si>
  <si>
    <t xml:space="preserve">czy nie istnieją okoliczności wskazujące na zagrożenie kontynuowania przez nią działalności; </t>
  </si>
  <si>
    <t xml:space="preserve">BILANS sporządzony na dzień </t>
  </si>
  <si>
    <t>Wprowadzenie do sprawozdania finansowego</t>
  </si>
  <si>
    <t>Informacje o kwotach zaliczek i kredytów udzielonych członkom organów administrujących, zarządzających i nadzorujących, ze wskazaniem oprocentowania, głównych warunków oraz wszelkich kwot spłaconych, odpisanych lub umorzonych, a także zobowiązań zaciągniętych w ich imieniu tytułem gwarancji i poręczeń wszelkiego rodzaju, ze wskazaniem kwoty ogółem dla każdej kategorii;</t>
  </si>
  <si>
    <t>Informacje o wszelkich zobowiązaniach finansowych, w tym z tytułu dłużnych instrumentów finansowych, gwarancji i poręczeń lub zobowiązań warunkowych nieuwzględnionych w bilansie, ze wskazaniem charakteru i formy wierzytelności zabezpieczonych rzeczowo;</t>
  </si>
  <si>
    <t>Uzupełniające dane o aktywach i pasywach;</t>
  </si>
  <si>
    <t>Informacje o strukturze zrealizowanych przychodów ze wskazaniem ich źródeł, w tym w szczególności informacje o przychodach wyodrębnionych zgodnie z przepisami ustawy z dnia 24 kwietnia 2003 r. o działalności pożytku publicznego i o wolontariacie, oraz informacje o przychodach z tytułu składek członkowskich i dotacji pochodzących ze środków publicznych;</t>
  </si>
  <si>
    <t>Informacje o strukturze poniesionych kosztów;</t>
  </si>
  <si>
    <t>Dane o źródłach zwiększenia i sposobie wykorzystania funduszu statutowego;</t>
  </si>
  <si>
    <t>Jeżeli jednostka posiada status organizacji pożytku publicznego, zamieszcza w informacji dodatkowej dane na temat uzyskanych przychodów i poniesionych kosztów z tytułu 1% podatku dochodowego od osób fizycznych oraz sposobu wydatkowania środków pochodzących z 1% podatku dochodowego od osób fizycznych;</t>
  </si>
  <si>
    <t>Inne informacje niż wymienione w pkt 1-7, jeżeli mogłyby w istotny sposób wpłynąć na ocenę sytuacji majątkowej i finansowej oraz wynik finansowy jednostki, w tym dodatkowe informacje i objaśnienia wymienione w załączniku nr 1 do ustawy, o ile mają zastosowanie do jednostki.</t>
  </si>
  <si>
    <t>Koszty działalności statutowej:</t>
  </si>
  <si>
    <t>KRS 0000178248</t>
  </si>
  <si>
    <t>Fundacja Pogranicze</t>
  </si>
  <si>
    <t>podlaskie</t>
  </si>
  <si>
    <t>Sejny</t>
  </si>
  <si>
    <t>Polska</t>
  </si>
  <si>
    <t>Piłsudskiego</t>
  </si>
  <si>
    <t>Czas trwania Fundacji jest nieograniczony</t>
  </si>
  <si>
    <t>Sprawozdanie finansowe zostało sporządzone przy założeniu kontynuowania działalności przez Fundację w dającej się przewidzieć przyszłości. Nie istnieją okoliczności wskazujące na zagrożenie kontynuowania przez nią działalności.</t>
  </si>
  <si>
    <t>Fundacja sporządza sprawozdanie finansowe dla organizacji pozarządowych, określonych w art. 3 ust. 2 ustawy o działalności pożytku publicznego i o wolontariacie, zgodnie z załącznikiem 6 do ustawy o rachunkowości.</t>
  </si>
  <si>
    <t>Agata Milewska</t>
  </si>
  <si>
    <t>Fundacja nie udziela kredytów członkom organów administrujących, zarządzających i nadzorujących, a także nie ma zobowiązań zaciągniętych w ich imieniu tytułem gwarancji i poręczeń wszelkiego rodzaju.</t>
  </si>
  <si>
    <t>ul. Piłsudskiego 37</t>
  </si>
  <si>
    <t>16-500 Sejny</t>
  </si>
  <si>
    <t xml:space="preserve">Rachunek zysków i strat sporządzony na dzień </t>
  </si>
  <si>
    <t>16-500</t>
  </si>
  <si>
    <t xml:space="preserve">Struktura poniesionych kosztów </t>
  </si>
  <si>
    <t xml:space="preserve">Koszty zadań statutowych nieodpłatnych                       </t>
  </si>
  <si>
    <t>Koszty zadań statutowych   odpłatnych</t>
  </si>
  <si>
    <t xml:space="preserve">Koszty zarządu                                                                                                                                                    </t>
  </si>
  <si>
    <t xml:space="preserve">Pozostałe koszty operacyjne       </t>
  </si>
  <si>
    <t xml:space="preserve">Suma kosztów </t>
  </si>
  <si>
    <t xml:space="preserve">Przychody działalności statutowej nieodpłatnej  </t>
  </si>
  <si>
    <t>Zbiórka publiczna</t>
  </si>
  <si>
    <t xml:space="preserve">Darowizny </t>
  </si>
  <si>
    <t>Wpłaty 1%podatku</t>
  </si>
  <si>
    <t>Pozostałe przychody</t>
  </si>
  <si>
    <t xml:space="preserve">Przychody działalności statutowej odpłatnej </t>
  </si>
  <si>
    <t xml:space="preserve">Działalność wydawnicza:                                              </t>
  </si>
  <si>
    <t>pozostałe przychody wydawnictwa</t>
  </si>
  <si>
    <t>Bilety na wystawę</t>
  </si>
  <si>
    <t>Warsztaty pogranicza</t>
  </si>
  <si>
    <t xml:space="preserve">Razem przychody działalności statutowej                </t>
  </si>
  <si>
    <t xml:space="preserve">Razem przychody      </t>
  </si>
  <si>
    <t>Krzysztof Czyżewski</t>
  </si>
  <si>
    <t>Małgorzata Sporek-Czyżewska</t>
  </si>
  <si>
    <t>Bożena Szroeder</t>
  </si>
  <si>
    <t>Wojciech Szroeder</t>
  </si>
  <si>
    <t xml:space="preserve"> (imię, nazwisko i podpis osoby sporządzającej)</t>
  </si>
  <si>
    <t>(miejsce i data sporządzenia)</t>
  </si>
  <si>
    <t>bieżący rok obrotowy</t>
  </si>
  <si>
    <t>poprzedni rok obrotowy</t>
  </si>
  <si>
    <t>Dodatkowe informacje i objaśnienia</t>
  </si>
  <si>
    <t>Organizacja nie posiada żadnych zobowiązań z tytułu dłużnych instrumentów finansowych, gwarancji i poręczeń lub zobowiązań warunkowych nieuwzględnionych w bilansie.</t>
  </si>
  <si>
    <t>Dotacje MKiDN</t>
  </si>
  <si>
    <t>Dotacja Zaiks</t>
  </si>
  <si>
    <t xml:space="preserve">sprzedaż wydawnictw                                           </t>
  </si>
  <si>
    <t>Pozostałe przychody operacyjne-dotacje z poprzednich okresów rozliczane w czasie.</t>
  </si>
  <si>
    <t xml:space="preserve">   </t>
  </si>
  <si>
    <r>
      <rPr>
        <b/>
        <u val="single"/>
        <sz val="10"/>
        <rFont val="Arial CE"/>
        <family val="0"/>
      </rPr>
      <t>Aktywa                                                               7.317.574,06</t>
    </r>
    <r>
      <rPr>
        <sz val="10"/>
        <rFont val="Arial CE"/>
        <family val="0"/>
      </rPr>
      <t xml:space="preserve">
</t>
    </r>
    <r>
      <rPr>
        <u val="single"/>
        <sz val="10"/>
        <rFont val="Arial CE"/>
        <family val="0"/>
      </rPr>
      <t>Aktywa trwałe:</t>
    </r>
    <r>
      <rPr>
        <sz val="10"/>
        <rFont val="Arial CE"/>
        <family val="0"/>
      </rPr>
      <t xml:space="preserve">
Budynki, lokale i obiekty inżynierii lądowej i wodnej   4.647.091,49
Urządzenia techniczne i maszyny                                        0,00
Inne środki trwałe                                                      104.869,00
</t>
    </r>
    <r>
      <rPr>
        <u val="single"/>
        <sz val="10"/>
        <rFont val="Arial CE"/>
        <family val="0"/>
      </rPr>
      <t>Zapasy:</t>
    </r>
    <r>
      <rPr>
        <sz val="10"/>
        <rFont val="Arial CE"/>
        <family val="0"/>
      </rPr>
      <t xml:space="preserve">
Produkcja w toku (książki)                                           34.093,03
Produkty gotowe (wartość książek 
pomniejszona o odpis z aktualizacji wyceny)               327.674,79
Magazyn książek archiwalnych                                    10.825,06                                                                                        
Należności krótkoterminowe obejmują: 
Należności od pozostałych jednostek                           74.648,48
Należności z tytułu podatków                                           619,66
Inwestycje krótkoterminowe obejmują: 
Środki pieniężne zgromadzone na rachunkach bankowych i w kasie      2.114.029,07
Krótkoterminowe rozliczenia międzyokresowe (ubezpieczenie mienia)          3.723,48
</t>
    </r>
    <r>
      <rPr>
        <b/>
        <u val="single"/>
        <sz val="10"/>
        <rFont val="Arial CE"/>
        <family val="0"/>
      </rPr>
      <t>Pasywa                                                                 7.317.574,06</t>
    </r>
    <r>
      <rPr>
        <sz val="10"/>
        <rFont val="Arial CE"/>
        <family val="0"/>
      </rPr>
      <t xml:space="preserve">
Kapitał własny składa się z: 
Fundusz statutowy                                                1.247.297,79
Wynik finansowe za rok obrotowy                            620.327,11
Zobowiązania i rezerwy na zobowiązania obejmują: 
Zobowiązania z tytułu pożyczek                                         0,00
Zobowiązania z tytułu dostaw                                     29.887,28
Zobowiązania z tytułu ubezpieczeń społ. i podatków      2.225,00
Niewypłacone wynagrodzenia UZ i UD                          0,00
Pozostałe zobowiązania                                                     0,00
Rozliczenia międzyokresowe przychodów               5.417.836,88
</t>
    </r>
  </si>
  <si>
    <t>Dotacja LGD</t>
  </si>
  <si>
    <t>Dotacja Fundacji Współpracy Polsko-Niemieckiej</t>
  </si>
  <si>
    <t>Grant DisTerrMen</t>
  </si>
  <si>
    <t>Grant Stichting Benevolentia</t>
  </si>
  <si>
    <t>Donacja Europejskie program pomocwy dla Ukrainy</t>
  </si>
  <si>
    <t>Granty zagraniczne na działalność statutową</t>
  </si>
  <si>
    <t>dotacja do książki MKiDN</t>
  </si>
  <si>
    <t>Koszty finansowe -głównie różnice kursowe i odsetki od pożyczki</t>
  </si>
  <si>
    <t xml:space="preserve">Koszty administracyjne nie stanowiące rozliczenia projektów, są rozliczane na zasadzie podziału procentowego kosztów przypisanych do poszczególnych rodzajów działalności. W 2022 roku sposób przyporządkowanie ogólnych kosztów administracyjnych do poszczególnych rodzajów działalności przedstawiał się następująco:
- koszty działalności odpłatnej – 29% (na podstawie proporcji przychodów z działalności odpłatnej z roku poprzedniego),
- koszty działalności nieodpłatnej – 65% (na podstawie proporcji przychodów z działalności nieodpłatnej z roku poprzedniego),
-koszty zarządu – 6% (na podstawie proporcji powierzchni biura do całości obiektu-ustalony procent jest stały na każdy rok). </t>
  </si>
  <si>
    <t xml:space="preserve">Fundusz statutowy został pomniejszony przez ujemny wynik finansowy netto za poprzedni rok obrotowy o kwotę 65.332,89 i wynosi 1.247.297,79  fundusz służy do finansowania działalności statutowej Fundacji. Fundusz statutowy plus zysk netto 620.327,11 za 2022 rok tworzą Fundusz własny w wysokości 1.867.624,90.
</t>
  </si>
  <si>
    <t>31.12.2022r.</t>
  </si>
  <si>
    <t>Sejny, 30.03.2023</t>
  </si>
  <si>
    <t>Pozostałe przychody finansowe (głównie dodatnie, różnice kursowe)</t>
  </si>
  <si>
    <t xml:space="preserve">Fundacja posiada statut organizacji pożytku publicznego. Przychody 1% podatku dochodowego od osób fizycznych za 2022 rok wyniosły 9.811,70 zł. Fundacja nie poniosła kosztów związanych z uzyskaniem tego przychodu. Środki pozyskane z 1% zostały wydatkowane na sfinansowanie: 
3.000,00- wkład własny, wynagrodzenie akustyka do projektu Tratwa Muzykantów pomiędzy Nowym Jorkiem a Sejnami,
6.811,70-wkład własny, zakup materiałów plastycznych do wykonania scenografii w ramach projektu "Baśń o umierającym jesionie".
</t>
  </si>
  <si>
    <t xml:space="preserve">Fundacja otrzymała darowizny od osób prywatnych i instytucji zarówno krajowych jak i zagranicznych. Były to głownie darowizny na wsparcie uchodźców z Ukrainy. Darowizny te zostały przeznaczone na współfinansowanie programu Pogranicze/Ukraina. W ramach programu została udzielona pomoc uchodźcom w formie tymczasowego zakwaterowania i wyżywienia. We współpracy z innymi instytucjami została przygotowana i wyposażona świetlica dla rodzin ukraińskich "Zustricz". Wydanie dwóch serii poetyckich (po 10 tomików każda) pt. "Biblioteka Poezji Ukraińskiej. W obliczu wojny" wraz ze spotkaniami autorskimi w wielu miastach Polski. Udzielono wsparcia finansowego dla 52 twórców kultury ukraińskiej w wysokości 1000 EUR dla każdego. Informację o otrzymanych darowiznach upubliczniamy w ramach ujawnienia całego sprawozdania finansowego. Uzyskana ze zbiórki publicznej kwota 2.202,33 zł, została wydatkowała na bieżące utrzymanie obiektów Fundacji (materiały eksploatacyjno-remontowe). </t>
  </si>
  <si>
    <t xml:space="preserve">Fundacja stosuje następujące metody wyceny:                                                                                 a) Wartości niematerialne i prawne wycenia się według cen nabycia lub kosztów wytworzenia pomniejszonych o odpisy amortyzacyjne.                                                                                         b) Środki trwałe wycenia się według: cen nabycia (zakupu), kosztów wytworzenia pomniejszonych o odpisy amortyzacyjne. Środki trwałe amortyzowane są według metody liniowej. Środki trwałe zakupione z projektów bez względu na wartość stanowią koszt w momencie zakupu i są amortyzowane jednorazowo w miesiącu zakupu.                                                                                                        c) Książki z darowizn rzeczowych jako aktywa trwałe o przewidywanym okresie ekonomicznej użyteczności dłuższym niż rok ujmowane są na koncie „Zbiory biblioteczne”.
Stanowią one głównie nisko cenne środki trwałe, a ich amortyzacji dokonuje się jednorazowo. Darowizny rzeczowe wycenia się według ceny sprzedaży takiego samego lub podobnego przedmiotu, gdy nie jest możliwe ustalenie cenny sprzedaży netto danego składnika aktywów, określana jest jego wartość godziwa.                                                                                                                                      d) Rzeczowe składniki aktywów obrotowych -według kosztu wytworzenia nie wyższych od cen ich sprzedaży netto na dzień bilansowy.Wartość magazynu została skorygowana do 50% wartości cen sprzedaży książek- ponieważ upust przy sprzedaży dla hurtowni wynosi 50% ceny.                                                                                       e) Należności wycenia się w kwotach wymagalnej zapłaty.                                                                  f) Środki pieniężne w PLN wykazuje się w wartości nominalnej. Posiadane środki w EUR i USD wyceniane są według kursu średniego NBP z dnia poprzedzającego dzień wyceny.                             g) Fundusze własne ujmuje się w księgach rachunkowych w wartości nominalnej, według ich rodzajów i zasad określonych przepisami prawa i statutu.                                                                                   h) Zobowiązania wycenia się w kwotach wymagalnej zapłaty.                                                               i) Rozliczenia międzyokresowe przychodów obejmują w szczególności wartość otrzymanych dotacji w części przypadającej na przyszłe okresy sprawozdawcze.
Wynik finansowy ustalany jest z uwzględnieniem wyodrębnienia rodzajów działań określonych w ustawie o działalności pożytku publicznego i o wolontariacie zgodnie z załącznikiem nr 6 do ustawy o rachunkowości. Różnice kursowe wykazuje się w rachunku zysków i strat "per saldo", czyli po skompensowaniu ze sobą różnic kursowych dodatnich i ujemnych. Wynika to z art. 42 ust. 3 ustawy o rachunkowości.
Ustalenia sposobu sporządzenia sprawozdania finansowego.
Fundacja sporządza sprawozdanie finansowe dla organizacji pozarządowych, określonych w art. 3 ust. 2 ustawy o działalności pożytku publicznego i o wolontariacie, zgodnie z załącznikiem 6 do ustawy o rachunkowości.
</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</si>
</sst>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zł&quot;;\-#,##0&quot;zł&quot;"/>
    <numFmt numFmtId="165" formatCode="#,##0&quot;zł&quot;;[Red]\-#,##0&quot;zł&quot;"/>
    <numFmt numFmtId="166" formatCode="#,##0.00&quot;zł&quot;;\-#,##0.00&quot;zł&quot;"/>
    <numFmt numFmtId="167" formatCode="#,##0.00&quot;zł&quot;;[Red]\-#,##0.00&quot;zł&quot;"/>
    <numFmt numFmtId="168" formatCode="_-* #,##0&quot;zł&quot;_-;\-* #,##0&quot;zł&quot;_-;_-* &quot;-&quot;&quot;zł&quot;_-;_-@_-"/>
    <numFmt numFmtId="169" formatCode="_-* #,##0_z_ł_-;\-* #,##0_z_ł_-;_-* &quot;-&quot;_z_ł_-;_-@_-"/>
    <numFmt numFmtId="170" formatCode="_-* #,##0.00&quot;zł&quot;_-;\-* #,##0.00&quot;zł&quot;_-;_-* &quot;-&quot;??&quot;zł&quot;_-;_-@_-"/>
    <numFmt numFmtId="171" formatCode="_-* #,##0.00_z_ł_-;\-* #,##0.00_z_ł_-;_-* &quot;-&quot;??_z_ł_-;_-@_-"/>
    <numFmt numFmtId="172" formatCode="0.0"/>
    <numFmt numFmtId="173" formatCode="#,##0.00_ ;\-#,##0.00\ "/>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_-* #,##0\ _z_ł_-;\-* #,##0\ _z_ł_-;_-* &quot;-&quot;??\ _z_ł_-;_-@_-"/>
    <numFmt numFmtId="179" formatCode="[$-415]General"/>
    <numFmt numFmtId="180" formatCode="0.000000000"/>
    <numFmt numFmtId="181" formatCode="0.00000000"/>
    <numFmt numFmtId="182" formatCode="0.0000000"/>
    <numFmt numFmtId="183" formatCode="0.000000"/>
    <numFmt numFmtId="184" formatCode="0.00000"/>
    <numFmt numFmtId="185" formatCode="0.0000"/>
    <numFmt numFmtId="186" formatCode="0.000"/>
    <numFmt numFmtId="187" formatCode="0.0000000000"/>
  </numFmts>
  <fonts count="73">
    <font>
      <sz val="10"/>
      <name val="Arial CE"/>
      <family val="0"/>
    </font>
    <font>
      <b/>
      <sz val="10"/>
      <name val="Arial CE"/>
      <family val="0"/>
    </font>
    <font>
      <i/>
      <sz val="10"/>
      <name val="Arial CE"/>
      <family val="0"/>
    </font>
    <font>
      <b/>
      <i/>
      <sz val="10"/>
      <name val="Arial CE"/>
      <family val="0"/>
    </font>
    <font>
      <sz val="9"/>
      <name val="Verdana"/>
      <family val="2"/>
    </font>
    <font>
      <u val="single"/>
      <sz val="10"/>
      <color indexed="12"/>
      <name val="Arial CE"/>
      <family val="0"/>
    </font>
    <font>
      <u val="single"/>
      <sz val="10"/>
      <color indexed="36"/>
      <name val="Arial CE"/>
      <family val="0"/>
    </font>
    <font>
      <b/>
      <sz val="12"/>
      <name val="Arial"/>
      <family val="2"/>
    </font>
    <font>
      <sz val="10"/>
      <name val="Arial"/>
      <family val="2"/>
    </font>
    <font>
      <b/>
      <sz val="9"/>
      <name val="Arial"/>
      <family val="2"/>
    </font>
    <font>
      <b/>
      <u val="single"/>
      <sz val="10"/>
      <name val="Arial CE"/>
      <family val="0"/>
    </font>
    <font>
      <u val="single"/>
      <sz val="10"/>
      <name val="Arial CE"/>
      <family val="0"/>
    </font>
    <font>
      <b/>
      <sz val="10"/>
      <name val="Arial"/>
      <family val="2"/>
    </font>
    <font>
      <b/>
      <i/>
      <sz val="10"/>
      <name val="Arial"/>
      <family val="2"/>
    </font>
    <font>
      <i/>
      <sz val="10"/>
      <name val="Arial"/>
      <family val="2"/>
    </font>
    <font>
      <b/>
      <u val="single"/>
      <sz val="10"/>
      <name val="Arial"/>
      <family val="2"/>
    </font>
    <font>
      <vertAlign val="superscript"/>
      <sz val="10"/>
      <name val="Arial"/>
      <family val="2"/>
    </font>
    <font>
      <sz val="8"/>
      <name val="Arial"/>
      <family val="2"/>
    </font>
    <font>
      <b/>
      <sz val="9"/>
      <name val="Arial CE"/>
      <family val="0"/>
    </font>
    <font>
      <vertAlign val="superscript"/>
      <sz val="10"/>
      <name val="Verdana"/>
      <family val="2"/>
    </font>
    <font>
      <sz val="6"/>
      <name val="Verdana"/>
      <family val="2"/>
    </font>
    <font>
      <i/>
      <vertAlign val="superscript"/>
      <sz val="14"/>
      <name val="Arial"/>
      <family val="2"/>
    </font>
    <font>
      <sz val="6"/>
      <name val="Arial"/>
      <family val="2"/>
    </font>
    <font>
      <sz val="12"/>
      <name val="Arial CE"/>
      <family val="0"/>
    </font>
    <font>
      <b/>
      <sz val="12"/>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sz val="10"/>
      <color indexed="8"/>
      <name val="Arial"/>
      <family val="2"/>
    </font>
    <font>
      <u val="single"/>
      <sz val="10"/>
      <color indexed="8"/>
      <name val="Arial"/>
      <family val="2"/>
    </font>
    <font>
      <b/>
      <u val="single"/>
      <sz val="10"/>
      <color indexed="8"/>
      <name val="Arial"/>
      <family val="2"/>
    </font>
    <font>
      <b/>
      <sz val="10"/>
      <color indexed="8"/>
      <name val="Arial"/>
      <family val="2"/>
    </font>
    <font>
      <sz val="9"/>
      <color indexed="8"/>
      <name val="Czcionka tekstu podstawowego"/>
      <family val="2"/>
    </font>
    <font>
      <b/>
      <u val="single"/>
      <sz val="10"/>
      <color indexed="8"/>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Arial"/>
      <family val="2"/>
    </font>
    <font>
      <u val="single"/>
      <sz val="10"/>
      <color rgb="FF000000"/>
      <name val="Arial"/>
      <family val="2"/>
    </font>
    <font>
      <b/>
      <u val="single"/>
      <sz val="10"/>
      <color rgb="FF000000"/>
      <name val="Arial"/>
      <family val="2"/>
    </font>
    <font>
      <b/>
      <sz val="10"/>
      <color theme="1"/>
      <name val="Arial"/>
      <family val="2"/>
    </font>
    <font>
      <sz val="9"/>
      <color theme="1"/>
      <name val="Czcionka tekstu podstawowego"/>
      <family val="2"/>
    </font>
    <font>
      <b/>
      <u val="single"/>
      <sz val="10"/>
      <color theme="1"/>
      <name val="Arial CE"/>
      <family val="0"/>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medium"/>
      <top>
        <color indexed="63"/>
      </top>
      <bottom style="medium"/>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medium"/>
      <top style="thin"/>
      <bottom style="thin"/>
    </border>
    <border>
      <left style="thin"/>
      <right>
        <color indexed="63"/>
      </right>
      <top style="medium"/>
      <bottom style="thin"/>
    </border>
    <border>
      <left>
        <color indexed="63"/>
      </left>
      <right style="medium"/>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53" fillId="0" borderId="0" applyBorder="0" applyProtection="0">
      <alignment/>
    </xf>
    <xf numFmtId="0" fontId="5" fillId="0" borderId="0" applyNumberFormat="0" applyFill="0" applyBorder="0" applyAlignment="0" applyProtection="0"/>
    <xf numFmtId="0" fontId="54" fillId="0" borderId="3" applyNumberFormat="0" applyFill="0" applyAlignment="0" applyProtection="0"/>
    <xf numFmtId="0" fontId="55" fillId="29"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48" fillId="0" borderId="0">
      <alignment/>
      <protection/>
    </xf>
    <xf numFmtId="0" fontId="60" fillId="27"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2" borderId="0" applyNumberFormat="0" applyBorder="0" applyAlignment="0" applyProtection="0"/>
  </cellStyleXfs>
  <cellXfs count="178">
    <xf numFmtId="0" fontId="0" fillId="0" borderId="0" xfId="0" applyAlignment="1">
      <alignment/>
    </xf>
    <xf numFmtId="0" fontId="4" fillId="0" borderId="0" xfId="0" applyFont="1" applyAlignment="1">
      <alignment/>
    </xf>
    <xf numFmtId="4" fontId="4" fillId="0" borderId="0" xfId="0" applyNumberFormat="1" applyFont="1" applyAlignment="1">
      <alignment/>
    </xf>
    <xf numFmtId="0" fontId="4" fillId="0" borderId="0" xfId="0" applyFont="1" applyFill="1" applyAlignment="1">
      <alignment/>
    </xf>
    <xf numFmtId="2" fontId="4" fillId="0" borderId="0" xfId="0" applyNumberFormat="1" applyFont="1" applyFill="1" applyAlignment="1">
      <alignment/>
    </xf>
    <xf numFmtId="4" fontId="4" fillId="0" borderId="0" xfId="0" applyNumberFormat="1" applyFont="1" applyFill="1" applyAlignment="1">
      <alignment/>
    </xf>
    <xf numFmtId="173" fontId="4" fillId="0" borderId="0" xfId="0" applyNumberFormat="1" applyFont="1" applyFill="1" applyAlignment="1">
      <alignment/>
    </xf>
    <xf numFmtId="0" fontId="0" fillId="0" borderId="0" xfId="0" applyAlignment="1">
      <alignment/>
    </xf>
    <xf numFmtId="0" fontId="0" fillId="0" borderId="0" xfId="0" applyAlignment="1">
      <alignment wrapText="1"/>
    </xf>
    <xf numFmtId="0" fontId="4" fillId="0" borderId="0" xfId="0" applyFont="1" applyAlignment="1">
      <alignment/>
    </xf>
    <xf numFmtId="0" fontId="9" fillId="0" borderId="10" xfId="0" applyFont="1" applyBorder="1" applyAlignment="1">
      <alignment horizontal="right"/>
    </xf>
    <xf numFmtId="0" fontId="0" fillId="0" borderId="0" xfId="0" applyFont="1" applyFill="1" applyAlignment="1">
      <alignment/>
    </xf>
    <xf numFmtId="0" fontId="0" fillId="0" borderId="0" xfId="0" applyFill="1" applyAlignment="1">
      <alignment/>
    </xf>
    <xf numFmtId="0" fontId="3" fillId="0" borderId="0" xfId="0" applyFont="1" applyFill="1" applyAlignment="1">
      <alignment/>
    </xf>
    <xf numFmtId="0" fontId="8" fillId="0" borderId="0" xfId="0" applyFont="1" applyFill="1" applyAlignment="1">
      <alignment horizontal="justify"/>
    </xf>
    <xf numFmtId="0" fontId="0" fillId="0" borderId="0" xfId="0" applyFill="1" applyAlignment="1">
      <alignment wrapText="1"/>
    </xf>
    <xf numFmtId="0" fontId="7" fillId="0" borderId="0" xfId="0" applyFont="1" applyFill="1" applyAlignment="1">
      <alignment horizontal="center" vertical="center"/>
    </xf>
    <xf numFmtId="0" fontId="0" fillId="0" borderId="0" xfId="0" applyFill="1" applyAlignment="1">
      <alignment/>
    </xf>
    <xf numFmtId="0" fontId="3" fillId="0" borderId="0" xfId="0" applyFont="1" applyFill="1" applyAlignment="1">
      <alignment vertical="top" wrapText="1"/>
    </xf>
    <xf numFmtId="0" fontId="3" fillId="0" borderId="0" xfId="0" applyFont="1" applyFill="1" applyAlignment="1">
      <alignment wrapText="1"/>
    </xf>
    <xf numFmtId="0" fontId="0" fillId="0" borderId="0" xfId="0" applyFill="1" applyAlignment="1">
      <alignment vertical="center" wrapText="1"/>
    </xf>
    <xf numFmtId="0" fontId="8" fillId="0" borderId="0" xfId="0" applyFont="1" applyAlignment="1">
      <alignment/>
    </xf>
    <xf numFmtId="0" fontId="66" fillId="0" borderId="0" xfId="0" applyFont="1" applyAlignment="1">
      <alignment/>
    </xf>
    <xf numFmtId="0" fontId="12" fillId="0" borderId="0" xfId="0" applyFont="1" applyAlignment="1">
      <alignment/>
    </xf>
    <xf numFmtId="2" fontId="0" fillId="0" borderId="0" xfId="0" applyNumberFormat="1" applyFill="1" applyAlignment="1">
      <alignment wrapText="1"/>
    </xf>
    <xf numFmtId="0" fontId="1" fillId="0" borderId="0" xfId="0" applyFont="1" applyFill="1" applyAlignment="1">
      <alignment wrapText="1"/>
    </xf>
    <xf numFmtId="0" fontId="67" fillId="0" borderId="0" xfId="0" applyFont="1" applyAlignment="1">
      <alignment/>
    </xf>
    <xf numFmtId="0" fontId="68" fillId="0" borderId="0" xfId="0" applyFont="1" applyAlignment="1">
      <alignment/>
    </xf>
    <xf numFmtId="2" fontId="1" fillId="0" borderId="0" xfId="0" applyNumberFormat="1" applyFont="1" applyFill="1" applyAlignment="1">
      <alignment/>
    </xf>
    <xf numFmtId="2" fontId="0" fillId="0" borderId="0" xfId="0" applyNumberFormat="1" applyFill="1" applyAlignment="1">
      <alignment/>
    </xf>
    <xf numFmtId="2" fontId="1" fillId="0" borderId="0" xfId="0" applyNumberFormat="1" applyFont="1" applyFill="1" applyAlignment="1">
      <alignment wrapText="1"/>
    </xf>
    <xf numFmtId="0" fontId="8" fillId="0" borderId="0" xfId="0" applyFont="1" applyFill="1" applyAlignment="1">
      <alignment/>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alignment/>
    </xf>
    <xf numFmtId="0" fontId="14" fillId="0" borderId="0" xfId="0" applyFont="1" applyFill="1" applyAlignment="1">
      <alignment horizontal="right"/>
    </xf>
    <xf numFmtId="0" fontId="8" fillId="0" borderId="0" xfId="0" applyFont="1" applyFill="1" applyAlignment="1">
      <alignment wrapText="1"/>
    </xf>
    <xf numFmtId="0" fontId="13" fillId="0" borderId="0" xfId="0" applyFont="1" applyFill="1" applyAlignment="1">
      <alignment/>
    </xf>
    <xf numFmtId="0" fontId="14" fillId="0" borderId="0" xfId="0" applyFont="1" applyFill="1" applyAlignment="1">
      <alignment/>
    </xf>
    <xf numFmtId="0" fontId="14" fillId="0" borderId="0" xfId="0" applyFont="1" applyFill="1" applyAlignment="1">
      <alignment vertical="top"/>
    </xf>
    <xf numFmtId="0" fontId="15" fillId="0" borderId="0" xfId="0" applyFont="1" applyFill="1" applyAlignment="1">
      <alignment horizontal="center"/>
    </xf>
    <xf numFmtId="0" fontId="12" fillId="0" borderId="0" xfId="0" applyFont="1" applyFill="1" applyAlignment="1">
      <alignment horizontal="center" vertical="center"/>
    </xf>
    <xf numFmtId="0" fontId="12" fillId="0" borderId="0" xfId="0" applyFont="1" applyFill="1" applyAlignment="1">
      <alignment vertical="center"/>
    </xf>
    <xf numFmtId="0" fontId="8" fillId="0" borderId="0" xfId="0" applyFont="1" applyFill="1" applyAlignment="1">
      <alignment horizontal="center"/>
    </xf>
    <xf numFmtId="14" fontId="8" fillId="0" borderId="0" xfId="0" applyNumberFormat="1" applyFont="1" applyFill="1" applyAlignment="1">
      <alignment/>
    </xf>
    <xf numFmtId="0" fontId="16" fillId="0" borderId="0" xfId="0" applyFont="1" applyFill="1" applyBorder="1" applyAlignment="1">
      <alignment vertical="center"/>
    </xf>
    <xf numFmtId="0" fontId="16" fillId="0" borderId="0" xfId="0" applyFont="1" applyFill="1" applyAlignment="1">
      <alignment/>
    </xf>
    <xf numFmtId="0" fontId="69" fillId="0" borderId="0" xfId="0" applyFont="1" applyFill="1" applyAlignment="1">
      <alignment horizontal="left"/>
    </xf>
    <xf numFmtId="0" fontId="8" fillId="0" borderId="0" xfId="0" applyFont="1" applyFill="1" applyAlignment="1">
      <alignment/>
    </xf>
    <xf numFmtId="0" fontId="12" fillId="0" borderId="0" xfId="0" applyFont="1" applyFill="1" applyAlignment="1">
      <alignment/>
    </xf>
    <xf numFmtId="0" fontId="12" fillId="0" borderId="0" xfId="0" applyFont="1" applyFill="1" applyAlignment="1">
      <alignment horizontal="left"/>
    </xf>
    <xf numFmtId="0" fontId="12" fillId="0" borderId="0" xfId="0" applyFont="1" applyFill="1" applyAlignment="1">
      <alignment horizontal="centerContinuous"/>
    </xf>
    <xf numFmtId="0" fontId="12" fillId="0" borderId="0" xfId="0" applyFont="1" applyFill="1" applyAlignment="1">
      <alignment horizontal="right"/>
    </xf>
    <xf numFmtId="14" fontId="12" fillId="0" borderId="0" xfId="0" applyNumberFormat="1" applyFont="1" applyFill="1" applyAlignment="1">
      <alignment horizontal="center"/>
    </xf>
    <xf numFmtId="0" fontId="12" fillId="0" borderId="0" xfId="0" applyFont="1" applyFill="1" applyAlignment="1">
      <alignment horizontal="center"/>
    </xf>
    <xf numFmtId="0" fontId="8" fillId="0" borderId="11" xfId="0" applyFont="1" applyFill="1" applyBorder="1" applyAlignment="1">
      <alignment/>
    </xf>
    <xf numFmtId="0" fontId="8" fillId="0" borderId="12" xfId="0" applyFont="1" applyFill="1" applyBorder="1" applyAlignment="1">
      <alignment horizontal="centerContinuous"/>
    </xf>
    <xf numFmtId="0" fontId="8" fillId="0" borderId="13" xfId="0" applyFont="1" applyFill="1" applyBorder="1" applyAlignment="1">
      <alignment horizontal="centerContinuous"/>
    </xf>
    <xf numFmtId="0" fontId="8" fillId="0" borderId="14" xfId="0" applyFont="1" applyFill="1" applyBorder="1" applyAlignment="1">
      <alignment/>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xf>
    <xf numFmtId="4" fontId="8" fillId="0" borderId="19" xfId="0" applyNumberFormat="1" applyFont="1" applyFill="1" applyBorder="1" applyAlignment="1">
      <alignment/>
    </xf>
    <xf numFmtId="0" fontId="15" fillId="0" borderId="20" xfId="0" applyFont="1" applyFill="1" applyBorder="1" applyAlignment="1">
      <alignment/>
    </xf>
    <xf numFmtId="4" fontId="12" fillId="0" borderId="21" xfId="42" applyNumberFormat="1" applyFont="1" applyFill="1" applyBorder="1" applyAlignment="1">
      <alignment wrapText="1"/>
    </xf>
    <xf numFmtId="4" fontId="8" fillId="0" borderId="22" xfId="0" applyNumberFormat="1" applyFont="1" applyFill="1" applyBorder="1" applyAlignment="1">
      <alignment/>
    </xf>
    <xf numFmtId="0" fontId="8" fillId="0" borderId="20" xfId="0" applyFont="1" applyFill="1" applyBorder="1" applyAlignment="1">
      <alignment/>
    </xf>
    <xf numFmtId="4" fontId="8" fillId="0" borderId="23" xfId="0" applyNumberFormat="1" applyFont="1" applyFill="1" applyBorder="1" applyAlignment="1">
      <alignment/>
    </xf>
    <xf numFmtId="4" fontId="8" fillId="0" borderId="24" xfId="0" applyNumberFormat="1" applyFont="1" applyFill="1" applyBorder="1" applyAlignment="1">
      <alignment/>
    </xf>
    <xf numFmtId="4" fontId="8" fillId="0" borderId="25" xfId="0" applyNumberFormat="1" applyFont="1" applyFill="1" applyBorder="1" applyAlignment="1">
      <alignment/>
    </xf>
    <xf numFmtId="4" fontId="12" fillId="0" borderId="19" xfId="0" applyNumberFormat="1" applyFont="1" applyFill="1" applyBorder="1" applyAlignment="1">
      <alignment/>
    </xf>
    <xf numFmtId="4" fontId="12" fillId="0" borderId="21" xfId="42" applyNumberFormat="1" applyFont="1" applyFill="1" applyBorder="1" applyAlignment="1">
      <alignment/>
    </xf>
    <xf numFmtId="4" fontId="8" fillId="0" borderId="24" xfId="42" applyNumberFormat="1" applyFont="1" applyFill="1" applyBorder="1" applyAlignment="1">
      <alignment/>
    </xf>
    <xf numFmtId="0" fontId="12" fillId="0" borderId="20" xfId="0" applyFont="1" applyFill="1" applyBorder="1" applyAlignment="1">
      <alignment/>
    </xf>
    <xf numFmtId="4" fontId="12" fillId="0" borderId="25" xfId="0" applyNumberFormat="1" applyFont="1" applyFill="1" applyBorder="1" applyAlignment="1">
      <alignment/>
    </xf>
    <xf numFmtId="4" fontId="12" fillId="0" borderId="25" xfId="42" applyNumberFormat="1" applyFont="1" applyFill="1" applyBorder="1" applyAlignment="1">
      <alignment/>
    </xf>
    <xf numFmtId="4" fontId="8" fillId="0" borderId="25" xfId="42" applyNumberFormat="1" applyFont="1" applyFill="1" applyBorder="1" applyAlignment="1">
      <alignment/>
    </xf>
    <xf numFmtId="0" fontId="8" fillId="0" borderId="19" xfId="0" applyFont="1" applyFill="1" applyBorder="1" applyAlignment="1">
      <alignment/>
    </xf>
    <xf numFmtId="0" fontId="12" fillId="0" borderId="21" xfId="0" applyFont="1" applyFill="1" applyBorder="1" applyAlignment="1">
      <alignment horizontal="center"/>
    </xf>
    <xf numFmtId="0" fontId="8" fillId="0" borderId="22" xfId="0" applyFont="1" applyFill="1" applyBorder="1" applyAlignment="1">
      <alignment/>
    </xf>
    <xf numFmtId="0" fontId="8" fillId="0" borderId="0" xfId="0" applyFont="1" applyFill="1" applyBorder="1" applyAlignment="1">
      <alignment horizontal="center"/>
    </xf>
    <xf numFmtId="0" fontId="8" fillId="0" borderId="19" xfId="0" applyFont="1" applyFill="1" applyBorder="1" applyAlignment="1">
      <alignment horizontal="center"/>
    </xf>
    <xf numFmtId="0" fontId="15" fillId="0" borderId="21" xfId="0" applyFont="1" applyFill="1" applyBorder="1" applyAlignment="1">
      <alignment/>
    </xf>
    <xf numFmtId="4" fontId="8" fillId="0" borderId="21" xfId="0" applyNumberFormat="1" applyFont="1" applyFill="1" applyBorder="1" applyAlignment="1">
      <alignment/>
    </xf>
    <xf numFmtId="0" fontId="66" fillId="0" borderId="21" xfId="0" applyFont="1" applyFill="1" applyBorder="1" applyAlignment="1">
      <alignment vertical="center"/>
    </xf>
    <xf numFmtId="0" fontId="8" fillId="0" borderId="21" xfId="0" applyFont="1" applyFill="1" applyBorder="1" applyAlignment="1">
      <alignment/>
    </xf>
    <xf numFmtId="4" fontId="12" fillId="0" borderId="21" xfId="0" applyNumberFormat="1"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vertical="center"/>
    </xf>
    <xf numFmtId="0" fontId="14" fillId="0" borderId="0" xfId="0" applyFont="1" applyFill="1" applyBorder="1" applyAlignment="1">
      <alignment/>
    </xf>
    <xf numFmtId="173" fontId="14" fillId="0" borderId="0" xfId="0" applyNumberFormat="1" applyFont="1" applyFill="1" applyBorder="1" applyAlignment="1">
      <alignment/>
    </xf>
    <xf numFmtId="43" fontId="12" fillId="0" borderId="26" xfId="42" applyFont="1" applyFill="1" applyBorder="1" applyAlignment="1">
      <alignment horizontal="center" vertical="center" wrapText="1"/>
    </xf>
    <xf numFmtId="43" fontId="12" fillId="0" borderId="26" xfId="42" applyNumberFormat="1" applyFont="1" applyFill="1" applyBorder="1" applyAlignment="1">
      <alignment horizontal="center" vertical="center" wrapText="1"/>
    </xf>
    <xf numFmtId="0" fontId="12" fillId="0" borderId="26" xfId="42" applyNumberFormat="1" applyFont="1" applyFill="1" applyBorder="1" applyAlignment="1">
      <alignment horizontal="center"/>
    </xf>
    <xf numFmtId="43" fontId="12" fillId="0" borderId="26" xfId="42" applyNumberFormat="1" applyFont="1" applyFill="1" applyBorder="1" applyAlignment="1">
      <alignment horizontal="center"/>
    </xf>
    <xf numFmtId="0" fontId="8" fillId="0" borderId="26" xfId="0" applyFont="1" applyFill="1" applyBorder="1" applyAlignment="1">
      <alignment horizontal="center"/>
    </xf>
    <xf numFmtId="0" fontId="12" fillId="0" borderId="27" xfId="0" applyFont="1" applyFill="1" applyBorder="1" applyAlignment="1">
      <alignment horizontal="center" wrapText="1"/>
    </xf>
    <xf numFmtId="0" fontId="8" fillId="0" borderId="28" xfId="0" applyFont="1" applyFill="1" applyBorder="1" applyAlignment="1">
      <alignment horizontal="center"/>
    </xf>
    <xf numFmtId="0" fontId="12" fillId="0" borderId="0" xfId="0" applyFont="1" applyFill="1" applyBorder="1" applyAlignment="1">
      <alignment horizontal="center" wrapText="1"/>
    </xf>
    <xf numFmtId="0" fontId="12" fillId="0" borderId="28" xfId="0" applyFont="1" applyFill="1" applyBorder="1" applyAlignment="1">
      <alignment horizontal="left"/>
    </xf>
    <xf numFmtId="0" fontId="12" fillId="0" borderId="0" xfId="0" applyFont="1" applyFill="1" applyBorder="1" applyAlignment="1">
      <alignment wrapText="1"/>
    </xf>
    <xf numFmtId="173" fontId="12" fillId="0" borderId="26" xfId="42" applyNumberFormat="1" applyFont="1" applyFill="1" applyBorder="1" applyAlignment="1">
      <alignment/>
    </xf>
    <xf numFmtId="0" fontId="8" fillId="0" borderId="28" xfId="0" applyFont="1" applyFill="1" applyBorder="1" applyAlignment="1">
      <alignment horizontal="center" vertical="top"/>
    </xf>
    <xf numFmtId="0" fontId="8" fillId="0" borderId="0" xfId="0" applyFont="1" applyFill="1" applyBorder="1" applyAlignment="1">
      <alignment wrapText="1"/>
    </xf>
    <xf numFmtId="173" fontId="8" fillId="0" borderId="26" xfId="42" applyNumberFormat="1" applyFont="1" applyFill="1" applyBorder="1" applyAlignment="1">
      <alignment/>
    </xf>
    <xf numFmtId="0" fontId="12" fillId="0" borderId="28" xfId="0" applyFont="1" applyFill="1" applyBorder="1" applyAlignment="1">
      <alignment horizontal="left" vertical="top"/>
    </xf>
    <xf numFmtId="0" fontId="8" fillId="0" borderId="28" xfId="0" applyFont="1" applyFill="1" applyBorder="1" applyAlignment="1">
      <alignment horizontal="left" vertical="top"/>
    </xf>
    <xf numFmtId="0" fontId="8" fillId="0" borderId="28" xfId="0" applyFont="1" applyFill="1" applyBorder="1" applyAlignment="1">
      <alignment horizontal="left"/>
    </xf>
    <xf numFmtId="173" fontId="8" fillId="0" borderId="26" xfId="0" applyNumberFormat="1" applyFont="1" applyFill="1" applyBorder="1" applyAlignment="1">
      <alignment/>
    </xf>
    <xf numFmtId="0" fontId="8" fillId="0" borderId="29" xfId="0" applyFont="1" applyFill="1" applyBorder="1" applyAlignment="1">
      <alignment horizontal="left"/>
    </xf>
    <xf numFmtId="0" fontId="8" fillId="0" borderId="30" xfId="0" applyFont="1" applyFill="1" applyBorder="1" applyAlignment="1">
      <alignment wrapText="1"/>
    </xf>
    <xf numFmtId="0" fontId="16" fillId="0" borderId="0" xfId="0" applyFont="1" applyFill="1" applyBorder="1" applyAlignment="1">
      <alignment/>
    </xf>
    <xf numFmtId="0" fontId="8" fillId="0" borderId="0" xfId="0" applyFont="1" applyFill="1" applyBorder="1" applyAlignment="1">
      <alignment horizontal="right"/>
    </xf>
    <xf numFmtId="0" fontId="0" fillId="0" borderId="0" xfId="0" applyFill="1" applyAlignment="1">
      <alignment vertical="top"/>
    </xf>
    <xf numFmtId="10" fontId="0" fillId="0" borderId="0" xfId="0" applyNumberFormat="1" applyFill="1" applyAlignment="1">
      <alignment wrapText="1"/>
    </xf>
    <xf numFmtId="10" fontId="0" fillId="0" borderId="0" xfId="0" applyNumberFormat="1" applyFont="1" applyFill="1" applyAlignment="1">
      <alignment wrapText="1"/>
    </xf>
    <xf numFmtId="10" fontId="0" fillId="0" borderId="0" xfId="0" applyNumberFormat="1" applyFill="1" applyAlignment="1">
      <alignment vertical="center" wrapText="1"/>
    </xf>
    <xf numFmtId="9" fontId="1" fillId="0" borderId="0" xfId="0" applyNumberFormat="1" applyFont="1" applyFill="1" applyAlignment="1">
      <alignment wrapText="1"/>
    </xf>
    <xf numFmtId="2" fontId="7" fillId="0" borderId="0" xfId="0" applyNumberFormat="1" applyFont="1" applyFill="1" applyAlignment="1">
      <alignment horizontal="center" vertical="center"/>
    </xf>
    <xf numFmtId="2" fontId="3" fillId="0" borderId="0" xfId="0" applyNumberFormat="1" applyFont="1" applyFill="1" applyAlignment="1">
      <alignment/>
    </xf>
    <xf numFmtId="2" fontId="11" fillId="0" borderId="0" xfId="0" applyNumberFormat="1" applyFont="1" applyFill="1" applyAlignment="1">
      <alignment/>
    </xf>
    <xf numFmtId="2" fontId="0" fillId="0" borderId="0" xfId="0" applyNumberFormat="1" applyFont="1" applyFill="1" applyAlignment="1">
      <alignment/>
    </xf>
    <xf numFmtId="2" fontId="10" fillId="0" borderId="0" xfId="0" applyNumberFormat="1" applyFont="1" applyFill="1" applyAlignment="1">
      <alignment/>
    </xf>
    <xf numFmtId="2" fontId="0" fillId="0" borderId="0" xfId="0" applyNumberFormat="1" applyFill="1" applyAlignment="1">
      <alignment/>
    </xf>
    <xf numFmtId="14" fontId="17" fillId="0" borderId="26" xfId="0" applyNumberFormat="1" applyFont="1" applyFill="1" applyBorder="1" applyAlignment="1">
      <alignment horizontal="center"/>
    </xf>
    <xf numFmtId="14" fontId="17" fillId="0" borderId="31" xfId="0" applyNumberFormat="1" applyFont="1" applyFill="1" applyBorder="1" applyAlignment="1">
      <alignment horizontal="center"/>
    </xf>
    <xf numFmtId="2" fontId="18" fillId="0" borderId="0" xfId="0" applyNumberFormat="1" applyFont="1" applyFill="1" applyAlignment="1">
      <alignment/>
    </xf>
    <xf numFmtId="2" fontId="70" fillId="0" borderId="0" xfId="53" applyNumberFormat="1" applyFont="1" applyAlignment="1">
      <alignment horizontal="right"/>
      <protection/>
    </xf>
    <xf numFmtId="49" fontId="70" fillId="0" borderId="0" xfId="53" applyNumberFormat="1" applyFont="1" applyAlignment="1">
      <alignment horizontal="left"/>
      <protection/>
    </xf>
    <xf numFmtId="2" fontId="71" fillId="0" borderId="0" xfId="0" applyNumberFormat="1" applyFont="1" applyFill="1" applyAlignment="1">
      <alignment/>
    </xf>
    <xf numFmtId="0" fontId="72" fillId="0" borderId="0" xfId="0" applyFont="1" applyAlignment="1">
      <alignment wrapText="1"/>
    </xf>
    <xf numFmtId="0" fontId="4" fillId="0" borderId="0" xfId="0" applyFont="1" applyFill="1" applyBorder="1" applyAlignment="1">
      <alignment horizontal="right"/>
    </xf>
    <xf numFmtId="0" fontId="4" fillId="0" borderId="0" xfId="0" applyFont="1" applyFill="1" applyBorder="1" applyAlignment="1">
      <alignment/>
    </xf>
    <xf numFmtId="2" fontId="19" fillId="0" borderId="0" xfId="0" applyNumberFormat="1" applyFont="1" applyFill="1" applyAlignment="1">
      <alignment/>
    </xf>
    <xf numFmtId="0" fontId="20" fillId="0" borderId="0" xfId="0" applyFont="1" applyFill="1" applyAlignment="1">
      <alignment horizontal="right"/>
    </xf>
    <xf numFmtId="0" fontId="0" fillId="0" borderId="0" xfId="0" applyAlignment="1">
      <alignment vertical="top"/>
    </xf>
    <xf numFmtId="0" fontId="14" fillId="0" borderId="0" xfId="0" applyFont="1" applyFill="1" applyBorder="1" applyAlignment="1">
      <alignment vertical="top"/>
    </xf>
    <xf numFmtId="2" fontId="14" fillId="0" borderId="0" xfId="0" applyNumberFormat="1" applyFont="1" applyFill="1" applyAlignment="1">
      <alignment horizontal="right" vertical="top"/>
    </xf>
    <xf numFmtId="0" fontId="8" fillId="0" borderId="0" xfId="0" applyFont="1" applyFill="1" applyAlignment="1">
      <alignment horizontal="right" vertical="top"/>
    </xf>
    <xf numFmtId="2" fontId="14" fillId="0" borderId="0" xfId="0" applyNumberFormat="1" applyFont="1" applyFill="1" applyBorder="1" applyAlignment="1">
      <alignment horizontal="right"/>
    </xf>
    <xf numFmtId="0" fontId="8" fillId="0" borderId="0" xfId="0" applyFont="1" applyFill="1" applyAlignment="1">
      <alignment horizontal="right"/>
    </xf>
    <xf numFmtId="2" fontId="21" fillId="0" borderId="0" xfId="0" applyNumberFormat="1" applyFont="1" applyFill="1" applyBorder="1" applyAlignment="1">
      <alignment horizontal="right" vertical="top"/>
    </xf>
    <xf numFmtId="2" fontId="16" fillId="0" borderId="0" xfId="0" applyNumberFormat="1" applyFont="1" applyFill="1" applyBorder="1" applyAlignment="1">
      <alignment horizontal="right" vertical="top"/>
    </xf>
    <xf numFmtId="2" fontId="8" fillId="0" borderId="0" xfId="0" applyNumberFormat="1" applyFont="1" applyFill="1" applyBorder="1" applyAlignment="1">
      <alignment horizontal="right"/>
    </xf>
    <xf numFmtId="0" fontId="22" fillId="0" borderId="0" xfId="0" applyFont="1" applyFill="1" applyAlignment="1">
      <alignment horizontal="right"/>
    </xf>
    <xf numFmtId="2" fontId="12" fillId="0" borderId="0" xfId="0" applyNumberFormat="1" applyFont="1" applyFill="1" applyBorder="1" applyAlignment="1">
      <alignment horizontal="right"/>
    </xf>
    <xf numFmtId="0" fontId="1" fillId="0" borderId="0" xfId="0" applyFont="1" applyAlignment="1">
      <alignment wrapText="1"/>
    </xf>
    <xf numFmtId="0" fontId="1" fillId="0" borderId="0" xfId="0" applyFont="1" applyAlignment="1">
      <alignment/>
    </xf>
    <xf numFmtId="0" fontId="23" fillId="0" borderId="0" xfId="0" applyFont="1" applyAlignment="1">
      <alignment/>
    </xf>
    <xf numFmtId="0" fontId="24" fillId="0" borderId="0" xfId="0" applyFont="1" applyAlignment="1">
      <alignment vertical="center"/>
    </xf>
    <xf numFmtId="0" fontId="7" fillId="0" borderId="0" xfId="0" applyFont="1" applyFill="1" applyAlignment="1">
      <alignment vertical="center"/>
    </xf>
    <xf numFmtId="2" fontId="0" fillId="0" borderId="0" xfId="0" applyNumberFormat="1" applyAlignment="1">
      <alignment wrapText="1"/>
    </xf>
    <xf numFmtId="0" fontId="8" fillId="0" borderId="0" xfId="0" applyFont="1" applyFill="1" applyAlignment="1">
      <alignment horizontal="left" vertical="top" wrapText="1"/>
    </xf>
    <xf numFmtId="0" fontId="8" fillId="0" borderId="0" xfId="0" applyFont="1" applyFill="1" applyAlignment="1">
      <alignment horizontal="left" vertical="top"/>
    </xf>
    <xf numFmtId="0" fontId="8" fillId="0" borderId="0" xfId="0" applyFont="1" applyFill="1" applyAlignment="1">
      <alignment wrapText="1"/>
    </xf>
    <xf numFmtId="0" fontId="8" fillId="0" borderId="0" xfId="0" applyFont="1" applyFill="1" applyAlignment="1">
      <alignment/>
    </xf>
    <xf numFmtId="0" fontId="12" fillId="0" borderId="0" xfId="0" applyFont="1" applyFill="1" applyAlignment="1">
      <alignment/>
    </xf>
    <xf numFmtId="0" fontId="0" fillId="0" borderId="0" xfId="0" applyFill="1" applyAlignment="1">
      <alignment wrapText="1"/>
    </xf>
    <xf numFmtId="0" fontId="14" fillId="0" borderId="0" xfId="0" applyFont="1" applyFill="1" applyAlignment="1">
      <alignment horizontal="left"/>
    </xf>
    <xf numFmtId="0" fontId="8" fillId="0" borderId="0" xfId="0" applyFont="1" applyFill="1" applyAlignment="1">
      <alignment horizontal="center"/>
    </xf>
    <xf numFmtId="0" fontId="8" fillId="0" borderId="32" xfId="0" applyFont="1" applyFill="1" applyBorder="1" applyAlignment="1">
      <alignment horizontal="center"/>
    </xf>
    <xf numFmtId="0" fontId="8" fillId="0" borderId="33"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Alignment="1">
      <alignment horizontal="center"/>
    </xf>
    <xf numFmtId="0" fontId="8" fillId="0" borderId="0" xfId="0" applyFont="1" applyFill="1" applyBorder="1" applyAlignment="1">
      <alignment horizontal="center"/>
    </xf>
    <xf numFmtId="0" fontId="8" fillId="0" borderId="30" xfId="0" applyFont="1" applyFill="1" applyBorder="1" applyAlignment="1">
      <alignment horizontal="center"/>
    </xf>
    <xf numFmtId="0" fontId="8" fillId="0" borderId="26" xfId="0" applyFont="1" applyFill="1" applyBorder="1" applyAlignment="1">
      <alignment horizontal="center" vertical="center"/>
    </xf>
    <xf numFmtId="0" fontId="12" fillId="0" borderId="26" xfId="0" applyFont="1" applyFill="1" applyBorder="1" applyAlignment="1">
      <alignment horizontal="center" vertical="center" wrapText="1"/>
    </xf>
    <xf numFmtId="0" fontId="0" fillId="0" borderId="0" xfId="0" applyFill="1" applyAlignment="1">
      <alignment horizontal="left" vertical="top" wrapText="1"/>
    </xf>
    <xf numFmtId="0" fontId="0" fillId="0" borderId="0" xfId="0" applyFont="1" applyFill="1" applyAlignment="1">
      <alignment horizontal="left" vertical="top"/>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12" fillId="0" borderId="0" xfId="0" applyFont="1" applyFill="1" applyBorder="1" applyAlignment="1">
      <alignment horizontal="left"/>
    </xf>
    <xf numFmtId="0" fontId="3" fillId="0" borderId="0" xfId="0" applyFont="1" applyFill="1" applyAlignment="1">
      <alignment wrapText="1"/>
    </xf>
    <xf numFmtId="0" fontId="0" fillId="0" borderId="0" xfId="0" applyFill="1" applyAlignment="1">
      <alignment vertical="center" wrapText="1"/>
    </xf>
    <xf numFmtId="0" fontId="3" fillId="0" borderId="0" xfId="0" applyFont="1" applyFill="1" applyAlignment="1">
      <alignment vertical="top" wrapText="1"/>
    </xf>
    <xf numFmtId="0" fontId="0" fillId="0" borderId="0" xfId="0" applyFill="1" applyAlignment="1">
      <alignment vertical="top"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31">
      <selection activeCell="B38" sqref="B38:G38"/>
    </sheetView>
  </sheetViews>
  <sheetFormatPr defaultColWidth="9.00390625" defaultRowHeight="12.75"/>
  <cols>
    <col min="1" max="1" width="2.25390625" style="31" customWidth="1"/>
    <col min="2" max="2" width="17.25390625" style="31" customWidth="1"/>
    <col min="3" max="3" width="15.75390625" style="31" customWidth="1"/>
    <col min="4" max="4" width="2.125" style="31" customWidth="1"/>
    <col min="5" max="5" width="12.75390625" style="31" customWidth="1"/>
    <col min="6" max="6" width="15.375" style="31" customWidth="1"/>
    <col min="7" max="7" width="23.25390625" style="31" customWidth="1"/>
    <col min="8" max="8" width="8.875" style="31" customWidth="1"/>
    <col min="9" max="16384" width="9.125" style="7" customWidth="1"/>
  </cols>
  <sheetData>
    <row r="1" ht="12.75">
      <c r="C1" s="40" t="s">
        <v>105</v>
      </c>
    </row>
    <row r="3" spans="3:5" ht="12.75">
      <c r="C3" s="41" t="s">
        <v>116</v>
      </c>
      <c r="D3" s="42"/>
      <c r="E3" s="42"/>
    </row>
    <row r="4" ht="6.75" customHeight="1">
      <c r="B4" s="32"/>
    </row>
    <row r="5" spans="1:2" ht="12.75">
      <c r="A5" s="33" t="s">
        <v>94</v>
      </c>
      <c r="B5" s="33" t="s">
        <v>111</v>
      </c>
    </row>
    <row r="6" spans="2:7" ht="12.75">
      <c r="B6" s="34" t="s">
        <v>82</v>
      </c>
      <c r="C6" s="157" t="s">
        <v>127</v>
      </c>
      <c r="D6" s="156"/>
      <c r="E6" s="156"/>
      <c r="F6" s="156"/>
      <c r="G6" s="156"/>
    </row>
    <row r="7" ht="3.75" customHeight="1"/>
    <row r="8" spans="2:6" ht="12.75">
      <c r="B8" s="34" t="s">
        <v>88</v>
      </c>
      <c r="C8" s="31" t="s">
        <v>130</v>
      </c>
      <c r="E8" s="34" t="s">
        <v>86</v>
      </c>
      <c r="F8" s="31" t="s">
        <v>128</v>
      </c>
    </row>
    <row r="9" spans="2:6" ht="12.75">
      <c r="B9" s="34" t="s">
        <v>83</v>
      </c>
      <c r="C9" s="31" t="s">
        <v>129</v>
      </c>
      <c r="E9" s="34" t="s">
        <v>84</v>
      </c>
      <c r="F9" s="31" t="s">
        <v>129</v>
      </c>
    </row>
    <row r="10" spans="2:3" ht="12.75">
      <c r="B10" s="34" t="s">
        <v>79</v>
      </c>
      <c r="C10" s="31" t="s">
        <v>131</v>
      </c>
    </row>
    <row r="11" spans="2:5" ht="12.75">
      <c r="B11" s="35" t="s">
        <v>103</v>
      </c>
      <c r="C11" s="43">
        <v>37</v>
      </c>
      <c r="E11" s="35" t="s">
        <v>104</v>
      </c>
    </row>
    <row r="12" spans="2:6" ht="12.75">
      <c r="B12" s="34" t="s">
        <v>85</v>
      </c>
      <c r="C12" s="31" t="s">
        <v>129</v>
      </c>
      <c r="E12" s="34" t="s">
        <v>102</v>
      </c>
      <c r="F12" s="31" t="s">
        <v>140</v>
      </c>
    </row>
    <row r="13" spans="1:8" s="12" customFormat="1" ht="12.75">
      <c r="A13" s="31"/>
      <c r="B13" s="34"/>
      <c r="C13" s="31"/>
      <c r="D13" s="31"/>
      <c r="E13" s="34" t="s">
        <v>87</v>
      </c>
      <c r="F13" s="31" t="s">
        <v>129</v>
      </c>
      <c r="G13" s="31"/>
      <c r="H13" s="31"/>
    </row>
    <row r="14" spans="1:8" s="12" customFormat="1" ht="9.75" customHeight="1">
      <c r="A14" s="31"/>
      <c r="B14" s="31"/>
      <c r="C14" s="31"/>
      <c r="D14" s="31"/>
      <c r="E14" s="31"/>
      <c r="F14" s="31"/>
      <c r="G14" s="31"/>
      <c r="H14" s="31"/>
    </row>
    <row r="15" spans="1:8" s="12" customFormat="1" ht="12.75">
      <c r="A15" s="34"/>
      <c r="B15" s="33" t="s">
        <v>80</v>
      </c>
      <c r="C15" s="31"/>
      <c r="D15" s="31"/>
      <c r="E15" s="31"/>
      <c r="F15" s="31"/>
      <c r="G15" s="31"/>
      <c r="H15" s="31"/>
    </row>
    <row r="16" spans="1:8" s="12" customFormat="1" ht="25.5">
      <c r="A16" s="31"/>
      <c r="B16" s="35" t="s">
        <v>81</v>
      </c>
      <c r="C16" s="31">
        <v>8441098831</v>
      </c>
      <c r="D16" s="31"/>
      <c r="E16" s="35"/>
      <c r="F16" s="14" t="s">
        <v>126</v>
      </c>
      <c r="G16" s="31"/>
      <c r="H16" s="31"/>
    </row>
    <row r="17" spans="1:8" s="12" customFormat="1" ht="12.75">
      <c r="A17" s="31"/>
      <c r="B17" s="31"/>
      <c r="C17" s="31"/>
      <c r="D17" s="31"/>
      <c r="E17" s="31"/>
      <c r="F17" s="31"/>
      <c r="G17" s="31"/>
      <c r="H17" s="31"/>
    </row>
    <row r="18" spans="1:8" s="12" customFormat="1" ht="12.75">
      <c r="A18" s="33" t="s">
        <v>95</v>
      </c>
      <c r="B18" s="33" t="s">
        <v>112</v>
      </c>
      <c r="C18" s="31"/>
      <c r="D18" s="31"/>
      <c r="E18" s="31"/>
      <c r="F18" s="31"/>
      <c r="G18" s="31"/>
      <c r="H18" s="31"/>
    </row>
    <row r="19" spans="1:8" s="158" customFormat="1" ht="15" customHeight="1">
      <c r="A19" s="155" t="s">
        <v>132</v>
      </c>
      <c r="B19" s="155"/>
      <c r="C19" s="155"/>
      <c r="D19" s="155"/>
      <c r="E19" s="155"/>
      <c r="F19" s="155"/>
      <c r="G19" s="155"/>
      <c r="H19" s="155"/>
    </row>
    <row r="20" spans="1:8" s="15" customFormat="1" ht="15" customHeight="1">
      <c r="A20" s="36"/>
      <c r="B20" s="36"/>
      <c r="C20" s="36"/>
      <c r="D20" s="36"/>
      <c r="E20" s="36"/>
      <c r="F20" s="36"/>
      <c r="G20" s="36"/>
      <c r="H20" s="36"/>
    </row>
    <row r="21" spans="1:8" s="12" customFormat="1" ht="12.75">
      <c r="A21" s="33" t="s">
        <v>96</v>
      </c>
      <c r="B21" s="37" t="s">
        <v>110</v>
      </c>
      <c r="C21" s="31"/>
      <c r="D21" s="31"/>
      <c r="E21" s="31"/>
      <c r="F21" s="31"/>
      <c r="G21" s="31"/>
      <c r="H21" s="31"/>
    </row>
    <row r="22" spans="1:8" s="12" customFormat="1" ht="12.75">
      <c r="A22" s="31"/>
      <c r="B22" s="34" t="s">
        <v>89</v>
      </c>
      <c r="C22" s="31"/>
      <c r="D22" s="31"/>
      <c r="E22" s="31"/>
      <c r="F22" s="31"/>
      <c r="G22" s="44">
        <v>44562</v>
      </c>
      <c r="H22" s="31"/>
    </row>
    <row r="23" spans="1:8" s="12" customFormat="1" ht="12.75">
      <c r="A23" s="31"/>
      <c r="B23" s="34" t="s">
        <v>90</v>
      </c>
      <c r="C23" s="31"/>
      <c r="D23" s="31"/>
      <c r="E23" s="31"/>
      <c r="F23" s="31"/>
      <c r="G23" s="44">
        <v>44926</v>
      </c>
      <c r="H23" s="31"/>
    </row>
    <row r="24" spans="1:8" s="12" customFormat="1" ht="12.75">
      <c r="A24" s="31"/>
      <c r="B24" s="31"/>
      <c r="C24" s="31"/>
      <c r="D24" s="31"/>
      <c r="E24" s="31"/>
      <c r="F24" s="31"/>
      <c r="G24" s="31"/>
      <c r="H24" s="31"/>
    </row>
    <row r="25" spans="1:8" s="12" customFormat="1" ht="12.75">
      <c r="A25" s="31"/>
      <c r="B25" s="159" t="s">
        <v>93</v>
      </c>
      <c r="C25" s="159"/>
      <c r="D25" s="159"/>
      <c r="E25" s="159"/>
      <c r="F25" s="159"/>
      <c r="G25" s="44">
        <v>45015</v>
      </c>
      <c r="H25" s="31"/>
    </row>
    <row r="26" spans="1:8" s="12" customFormat="1" ht="12.75">
      <c r="A26" s="31"/>
      <c r="B26" s="39" t="s">
        <v>91</v>
      </c>
      <c r="C26" s="31"/>
      <c r="D26" s="31"/>
      <c r="E26" s="31"/>
      <c r="F26" s="31"/>
      <c r="G26" s="31"/>
      <c r="H26" s="31"/>
    </row>
    <row r="27" spans="1:8" s="12" customFormat="1" ht="12.75">
      <c r="A27" s="31"/>
      <c r="B27" s="156" t="s">
        <v>92</v>
      </c>
      <c r="C27" s="156"/>
      <c r="D27" s="156"/>
      <c r="E27" s="156"/>
      <c r="F27" s="156"/>
      <c r="G27" s="156"/>
      <c r="H27" s="31"/>
    </row>
    <row r="28" spans="1:8" s="12" customFormat="1" ht="12.75">
      <c r="A28" s="31"/>
      <c r="B28" s="31"/>
      <c r="C28" s="31"/>
      <c r="D28" s="31"/>
      <c r="E28" s="31"/>
      <c r="F28" s="31"/>
      <c r="G28" s="31"/>
      <c r="H28" s="31"/>
    </row>
    <row r="29" spans="1:8" s="12" customFormat="1" ht="12.75">
      <c r="A29" s="33" t="s">
        <v>97</v>
      </c>
      <c r="B29" s="33" t="s">
        <v>109</v>
      </c>
      <c r="C29" s="32"/>
      <c r="D29" s="32"/>
      <c r="E29" s="31"/>
      <c r="F29" s="31"/>
      <c r="G29" s="31"/>
      <c r="H29" s="31"/>
    </row>
    <row r="30" spans="1:8" s="12" customFormat="1" ht="12.75">
      <c r="A30" s="32"/>
      <c r="B30" s="33" t="s">
        <v>113</v>
      </c>
      <c r="C30" s="32"/>
      <c r="D30" s="32"/>
      <c r="E30" s="31"/>
      <c r="F30" s="31"/>
      <c r="G30" s="31"/>
      <c r="H30" s="31"/>
    </row>
    <row r="31" spans="1:8" s="12" customFormat="1" ht="12.75">
      <c r="A31" s="32"/>
      <c r="B31" s="33" t="s">
        <v>114</v>
      </c>
      <c r="C31" s="33"/>
      <c r="D31" s="33"/>
      <c r="E31" s="34"/>
      <c r="F31" s="34"/>
      <c r="G31" s="31"/>
      <c r="H31" s="31"/>
    </row>
    <row r="32" spans="1:8" s="12" customFormat="1" ht="45.75" customHeight="1">
      <c r="A32" s="31"/>
      <c r="B32" s="155" t="s">
        <v>133</v>
      </c>
      <c r="C32" s="155"/>
      <c r="D32" s="155"/>
      <c r="E32" s="155"/>
      <c r="F32" s="155"/>
      <c r="G32" s="155"/>
      <c r="H32" s="31"/>
    </row>
    <row r="33" spans="1:8" s="12" customFormat="1" ht="15" customHeight="1">
      <c r="A33" s="31"/>
      <c r="B33" s="31"/>
      <c r="C33" s="31"/>
      <c r="D33" s="31"/>
      <c r="E33" s="31"/>
      <c r="F33" s="31"/>
      <c r="G33" s="31"/>
      <c r="H33" s="31"/>
    </row>
    <row r="34" spans="1:8" s="12" customFormat="1" ht="12.75">
      <c r="A34" s="33" t="s">
        <v>98</v>
      </c>
      <c r="B34" s="33" t="s">
        <v>106</v>
      </c>
      <c r="C34" s="33"/>
      <c r="D34" s="33"/>
      <c r="E34" s="31"/>
      <c r="F34" s="31"/>
      <c r="G34" s="31"/>
      <c r="H34" s="31"/>
    </row>
    <row r="35" spans="1:8" s="12" customFormat="1" ht="12.75">
      <c r="A35" s="33"/>
      <c r="B35" s="33" t="s">
        <v>107</v>
      </c>
      <c r="C35" s="33"/>
      <c r="D35" s="33"/>
      <c r="E35" s="31"/>
      <c r="F35" s="31"/>
      <c r="G35" s="31"/>
      <c r="H35" s="31"/>
    </row>
    <row r="36" spans="1:8" s="12" customFormat="1" ht="12.75">
      <c r="A36" s="33"/>
      <c r="B36" s="33" t="s">
        <v>108</v>
      </c>
      <c r="C36" s="33"/>
      <c r="D36" s="33"/>
      <c r="E36" s="31"/>
      <c r="F36" s="31"/>
      <c r="G36" s="31"/>
      <c r="H36" s="31"/>
    </row>
    <row r="37" spans="1:8" s="12" customFormat="1" ht="45.75" customHeight="1">
      <c r="A37" s="31"/>
      <c r="B37" s="155" t="s">
        <v>134</v>
      </c>
      <c r="C37" s="155"/>
      <c r="D37" s="155"/>
      <c r="E37" s="155"/>
      <c r="F37" s="155"/>
      <c r="G37" s="155"/>
      <c r="H37" s="31"/>
    </row>
    <row r="38" spans="2:7" ht="356.25" customHeight="1">
      <c r="B38" s="153" t="s">
        <v>190</v>
      </c>
      <c r="C38" s="154"/>
      <c r="D38" s="154"/>
      <c r="E38" s="154"/>
      <c r="F38" s="154"/>
      <c r="G38" s="154"/>
    </row>
    <row r="39" ht="12.75" customHeight="1">
      <c r="B39" s="31" t="s">
        <v>173</v>
      </c>
    </row>
  </sheetData>
  <sheetProtection/>
  <mergeCells count="7">
    <mergeCell ref="B38:G38"/>
    <mergeCell ref="B32:G32"/>
    <mergeCell ref="B37:G37"/>
    <mergeCell ref="B27:G27"/>
    <mergeCell ref="C6:G6"/>
    <mergeCell ref="A19:IV19"/>
    <mergeCell ref="B25:F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81"/>
  <sheetViews>
    <sheetView zoomScalePageLayoutView="0" workbookViewId="0" topLeftCell="A16">
      <selection activeCell="A1" sqref="A1:C57"/>
    </sheetView>
  </sheetViews>
  <sheetFormatPr defaultColWidth="9.00390625" defaultRowHeight="12.75"/>
  <cols>
    <col min="1" max="1" width="47.00390625" style="48" customWidth="1"/>
    <col min="2" max="2" width="16.125" style="48" customWidth="1"/>
    <col min="3" max="3" width="16.875" style="48" customWidth="1"/>
    <col min="4" max="4" width="13.875" style="1" bestFit="1" customWidth="1"/>
    <col min="5" max="5" width="13.125" style="1" bestFit="1" customWidth="1"/>
    <col min="6" max="6" width="11.375" style="1" bestFit="1" customWidth="1"/>
    <col min="7" max="7" width="9.25390625" style="1" bestFit="1" customWidth="1"/>
    <col min="8" max="8" width="9.625" style="1" bestFit="1" customWidth="1"/>
    <col min="9" max="9" width="10.75390625" style="1" bestFit="1" customWidth="1"/>
    <col min="10" max="16384" width="9.125" style="1" customWidth="1"/>
  </cols>
  <sheetData>
    <row r="1" ht="12.75">
      <c r="A1" s="47" t="str">
        <f>Wprowadzenie!$C$6</f>
        <v>Fundacja Pogranicze</v>
      </c>
    </row>
    <row r="2" ht="12.75">
      <c r="A2" s="49" t="s">
        <v>137</v>
      </c>
    </row>
    <row r="3" spans="1:3" ht="12.75">
      <c r="A3" s="50" t="s">
        <v>138</v>
      </c>
      <c r="B3" s="51"/>
      <c r="C3" s="51"/>
    </row>
    <row r="4" spans="1:3" ht="12.75">
      <c r="A4" s="52" t="s">
        <v>115</v>
      </c>
      <c r="B4" s="53" t="s">
        <v>185</v>
      </c>
      <c r="C4" s="54"/>
    </row>
    <row r="5" spans="1:3" ht="12.75">
      <c r="A5" s="160" t="s">
        <v>78</v>
      </c>
      <c r="B5" s="160"/>
      <c r="C5" s="160"/>
    </row>
    <row r="6" ht="13.5" thickBot="1">
      <c r="A6" s="49" t="s">
        <v>0</v>
      </c>
    </row>
    <row r="7" spans="1:3" ht="12.75">
      <c r="A7" s="55"/>
      <c r="B7" s="56" t="s">
        <v>1</v>
      </c>
      <c r="C7" s="57"/>
    </row>
    <row r="8" spans="1:3" ht="12.75">
      <c r="A8" s="58" t="s">
        <v>2</v>
      </c>
      <c r="B8" s="125" t="s">
        <v>165</v>
      </c>
      <c r="C8" s="126" t="s">
        <v>166</v>
      </c>
    </row>
    <row r="9" spans="1:3" ht="13.5" thickBot="1">
      <c r="A9" s="59">
        <v>1</v>
      </c>
      <c r="B9" s="60">
        <v>2</v>
      </c>
      <c r="C9" s="61">
        <v>3</v>
      </c>
    </row>
    <row r="10" spans="1:3" ht="12.75">
      <c r="A10" s="62"/>
      <c r="B10" s="63"/>
      <c r="C10" s="63"/>
    </row>
    <row r="11" spans="1:3" ht="12.75">
      <c r="A11" s="64" t="s">
        <v>6</v>
      </c>
      <c r="B11" s="65">
        <f>B13+B14+B15+B16+B17</f>
        <v>4751960.49</v>
      </c>
      <c r="C11" s="65">
        <f>C13+C14+C15+C16+C17</f>
        <v>4915016.25</v>
      </c>
    </row>
    <row r="12" spans="1:3" ht="13.5" thickBot="1">
      <c r="A12" s="64"/>
      <c r="B12" s="66"/>
      <c r="C12" s="66"/>
    </row>
    <row r="13" spans="1:3" ht="12.75">
      <c r="A13" s="67" t="s">
        <v>24</v>
      </c>
      <c r="B13" s="68">
        <v>0</v>
      </c>
      <c r="C13" s="68">
        <v>0</v>
      </c>
    </row>
    <row r="14" spans="1:3" ht="12.75">
      <c r="A14" s="67" t="s">
        <v>25</v>
      </c>
      <c r="B14" s="69">
        <v>4751960.49</v>
      </c>
      <c r="C14" s="69">
        <v>4915016.25</v>
      </c>
    </row>
    <row r="15" spans="1:3" ht="12.75">
      <c r="A15" s="67" t="s">
        <v>26</v>
      </c>
      <c r="B15" s="69">
        <v>0</v>
      </c>
      <c r="C15" s="69">
        <v>0</v>
      </c>
    </row>
    <row r="16" spans="1:3" ht="12.75">
      <c r="A16" s="67" t="s">
        <v>27</v>
      </c>
      <c r="B16" s="69">
        <v>0</v>
      </c>
      <c r="C16" s="69">
        <v>0</v>
      </c>
    </row>
    <row r="17" spans="1:3" ht="13.5" thickBot="1">
      <c r="A17" s="67" t="s">
        <v>28</v>
      </c>
      <c r="B17" s="70">
        <v>0</v>
      </c>
      <c r="C17" s="70">
        <v>0</v>
      </c>
    </row>
    <row r="18" spans="1:3" ht="12.75">
      <c r="A18" s="67"/>
      <c r="B18" s="71"/>
      <c r="C18" s="71"/>
    </row>
    <row r="19" spans="1:5" ht="12.75">
      <c r="A19" s="64" t="s">
        <v>7</v>
      </c>
      <c r="B19" s="72">
        <f>B21+B22+B23+B24</f>
        <v>2565613.57</v>
      </c>
      <c r="C19" s="72">
        <f>C21+C22+C23+C24</f>
        <v>1346547.52</v>
      </c>
      <c r="E19" s="2"/>
    </row>
    <row r="20" spans="1:3" ht="13.5" thickBot="1">
      <c r="A20" s="67"/>
      <c r="B20" s="66"/>
      <c r="C20" s="66"/>
    </row>
    <row r="21" spans="1:3" ht="12.75">
      <c r="A21" s="67" t="s">
        <v>29</v>
      </c>
      <c r="B21" s="68">
        <v>372592.88</v>
      </c>
      <c r="C21" s="68">
        <v>343795.65</v>
      </c>
    </row>
    <row r="22" spans="1:3" ht="12.75">
      <c r="A22" s="67" t="s">
        <v>30</v>
      </c>
      <c r="B22" s="69">
        <v>75268.14</v>
      </c>
      <c r="C22" s="69">
        <v>29987.44</v>
      </c>
    </row>
    <row r="23" spans="1:3" ht="12.75">
      <c r="A23" s="67" t="s">
        <v>31</v>
      </c>
      <c r="B23" s="69">
        <v>2114029.07</v>
      </c>
      <c r="C23" s="73">
        <v>967137.64</v>
      </c>
    </row>
    <row r="24" spans="1:3" ht="12.75">
      <c r="A24" s="67" t="s">
        <v>32</v>
      </c>
      <c r="B24" s="69">
        <v>3723.48</v>
      </c>
      <c r="C24" s="73">
        <v>5626.79</v>
      </c>
    </row>
    <row r="25" spans="1:3" ht="12.75">
      <c r="A25" s="74"/>
      <c r="B25" s="75"/>
      <c r="C25" s="76"/>
    </row>
    <row r="26" spans="1:3" ht="12.75">
      <c r="A26" s="64" t="s">
        <v>33</v>
      </c>
      <c r="B26" s="75">
        <v>0</v>
      </c>
      <c r="C26" s="76">
        <v>0</v>
      </c>
    </row>
    <row r="27" spans="1:5" ht="13.5" thickBot="1">
      <c r="A27" s="67"/>
      <c r="B27" s="70"/>
      <c r="C27" s="77"/>
      <c r="E27" s="2"/>
    </row>
    <row r="28" spans="1:3" ht="12.75">
      <c r="A28" s="78"/>
      <c r="B28" s="63"/>
      <c r="C28" s="63"/>
    </row>
    <row r="29" spans="1:3" ht="12.75">
      <c r="A29" s="79" t="s">
        <v>8</v>
      </c>
      <c r="B29" s="72">
        <v>7317574.06</v>
      </c>
      <c r="C29" s="72">
        <f>C11+C19+C26</f>
        <v>6261563.77</v>
      </c>
    </row>
    <row r="30" spans="1:5" ht="13.5" thickBot="1">
      <c r="A30" s="80"/>
      <c r="B30" s="66"/>
      <c r="C30" s="66"/>
      <c r="D30" s="2"/>
      <c r="E30" s="2"/>
    </row>
    <row r="31" spans="1:5" ht="13.5" thickBot="1">
      <c r="A31" s="49" t="s">
        <v>3</v>
      </c>
      <c r="B31" s="81"/>
      <c r="C31" s="81"/>
      <c r="E31" s="2"/>
    </row>
    <row r="32" spans="1:3" ht="12.75">
      <c r="A32" s="55"/>
      <c r="B32" s="161" t="s">
        <v>5</v>
      </c>
      <c r="C32" s="162"/>
    </row>
    <row r="33" spans="1:3" ht="12.75">
      <c r="A33" s="58" t="s">
        <v>4</v>
      </c>
      <c r="B33" s="125" t="s">
        <v>165</v>
      </c>
      <c r="C33" s="126" t="s">
        <v>166</v>
      </c>
    </row>
    <row r="34" spans="1:3" ht="13.5" thickBot="1">
      <c r="A34" s="59">
        <v>1</v>
      </c>
      <c r="B34" s="60">
        <v>2</v>
      </c>
      <c r="C34" s="61">
        <v>3</v>
      </c>
    </row>
    <row r="35" spans="1:3" ht="12.75">
      <c r="A35" s="82"/>
      <c r="B35" s="63"/>
      <c r="C35" s="63"/>
    </row>
    <row r="36" spans="1:3" ht="12.75">
      <c r="A36" s="83" t="s">
        <v>9</v>
      </c>
      <c r="B36" s="72">
        <f>SUM(B39:B43)</f>
        <v>1867624.9</v>
      </c>
      <c r="C36" s="72">
        <f>SUM(C39:C43)</f>
        <v>1247297.79</v>
      </c>
    </row>
    <row r="37" spans="1:5" ht="13.5" thickBot="1">
      <c r="A37" s="83"/>
      <c r="B37" s="66"/>
      <c r="C37" s="66"/>
      <c r="E37" s="2"/>
    </row>
    <row r="38" spans="1:5" ht="12.75">
      <c r="A38" s="83"/>
      <c r="B38" s="84"/>
      <c r="C38" s="84"/>
      <c r="E38" s="2"/>
    </row>
    <row r="39" spans="1:3" ht="12.75">
      <c r="A39" s="85" t="s">
        <v>34</v>
      </c>
      <c r="B39" s="69">
        <v>1247297.79</v>
      </c>
      <c r="C39" s="69">
        <v>1312630.68</v>
      </c>
    </row>
    <row r="40" spans="1:3" ht="12.75">
      <c r="A40" s="85" t="s">
        <v>35</v>
      </c>
      <c r="B40" s="68">
        <v>0</v>
      </c>
      <c r="C40" s="68">
        <v>0</v>
      </c>
    </row>
    <row r="41" spans="1:3" ht="12.75">
      <c r="A41" s="85" t="s">
        <v>36</v>
      </c>
      <c r="C41" s="69">
        <v>0</v>
      </c>
    </row>
    <row r="42" spans="1:9" ht="12.75">
      <c r="A42" s="85" t="s">
        <v>37</v>
      </c>
      <c r="B42" s="68">
        <v>620327.11</v>
      </c>
      <c r="C42" s="69">
        <v>-65332.89</v>
      </c>
      <c r="D42" s="2"/>
      <c r="I42" s="1" t="s">
        <v>11</v>
      </c>
    </row>
    <row r="43" spans="1:3" ht="13.5" thickBot="1">
      <c r="A43" s="86"/>
      <c r="B43" s="70"/>
      <c r="C43" s="70"/>
    </row>
    <row r="44" spans="1:3" ht="12.75">
      <c r="A44" s="86"/>
      <c r="B44" s="63"/>
      <c r="C44" s="63"/>
    </row>
    <row r="45" spans="1:3" s="9" customFormat="1" ht="12.75">
      <c r="A45" s="83" t="s">
        <v>10</v>
      </c>
      <c r="B45" s="87">
        <f>SUM(B47:B50)</f>
        <v>5449949.16</v>
      </c>
      <c r="C45" s="87">
        <f>SUM(C47:C51)</f>
        <v>5014265.9799999995</v>
      </c>
    </row>
    <row r="46" spans="1:3" s="9" customFormat="1" ht="13.5" thickBot="1">
      <c r="A46" s="83"/>
      <c r="B46" s="66"/>
      <c r="C46" s="66"/>
    </row>
    <row r="47" spans="1:3" s="9" customFormat="1" ht="12.75">
      <c r="A47" s="86" t="s">
        <v>38</v>
      </c>
      <c r="B47" s="68">
        <v>0</v>
      </c>
      <c r="C47" s="68">
        <v>0</v>
      </c>
    </row>
    <row r="48" spans="1:3" s="9" customFormat="1" ht="12.75">
      <c r="A48" s="86" t="s">
        <v>39</v>
      </c>
      <c r="B48" s="69">
        <v>0</v>
      </c>
      <c r="C48" s="69">
        <v>0</v>
      </c>
    </row>
    <row r="49" spans="1:3" s="9" customFormat="1" ht="12.75">
      <c r="A49" s="86" t="s">
        <v>40</v>
      </c>
      <c r="B49" s="69">
        <v>32112.28</v>
      </c>
      <c r="C49" s="69">
        <v>27158.51</v>
      </c>
    </row>
    <row r="50" spans="1:3" ht="12.75">
      <c r="A50" s="86" t="s">
        <v>41</v>
      </c>
      <c r="B50" s="70">
        <v>5417836.88</v>
      </c>
      <c r="C50" s="70">
        <v>4987107.47</v>
      </c>
    </row>
    <row r="51" spans="1:5" ht="13.5" thickBot="1">
      <c r="A51" s="86"/>
      <c r="B51" s="70"/>
      <c r="C51" s="70"/>
      <c r="E51" s="2"/>
    </row>
    <row r="52" spans="1:3" ht="12.75">
      <c r="A52" s="78"/>
      <c r="B52" s="63"/>
      <c r="C52" s="63"/>
    </row>
    <row r="53" spans="1:3" ht="12.75">
      <c r="A53" s="79" t="s">
        <v>12</v>
      </c>
      <c r="B53" s="72">
        <f>B36+B45</f>
        <v>7317574.0600000005</v>
      </c>
      <c r="C53" s="72">
        <f>C36+C45</f>
        <v>6261563.77</v>
      </c>
    </row>
    <row r="54" spans="1:3" ht="13.5" thickBot="1">
      <c r="A54" s="80"/>
      <c r="B54" s="66"/>
      <c r="C54" s="66"/>
    </row>
    <row r="55" ht="4.5" customHeight="1"/>
    <row r="56" spans="1:3" ht="12.75">
      <c r="A56" s="89" t="s">
        <v>186</v>
      </c>
      <c r="B56" s="163" t="s">
        <v>13</v>
      </c>
      <c r="C56" s="163"/>
    </row>
    <row r="57" spans="1:3" ht="14.25">
      <c r="A57" s="45" t="s">
        <v>164</v>
      </c>
      <c r="B57" s="88"/>
      <c r="C57" s="88"/>
    </row>
    <row r="58" spans="1:3" ht="12.75">
      <c r="A58" s="88"/>
      <c r="B58" s="90" t="s">
        <v>159</v>
      </c>
      <c r="C58" s="90"/>
    </row>
    <row r="59" spans="1:4" ht="13.5" thickBot="1">
      <c r="A59" s="38" t="s">
        <v>135</v>
      </c>
      <c r="B59" s="91" t="s">
        <v>160</v>
      </c>
      <c r="C59" s="90"/>
      <c r="D59" s="10"/>
    </row>
    <row r="60" spans="1:3" ht="12.75">
      <c r="A60" s="48" t="s">
        <v>22</v>
      </c>
      <c r="B60" s="90" t="s">
        <v>161</v>
      </c>
      <c r="C60" s="90"/>
    </row>
    <row r="61" spans="1:3" ht="14.25">
      <c r="A61" s="46" t="s">
        <v>163</v>
      </c>
      <c r="B61" s="90" t="s">
        <v>162</v>
      </c>
      <c r="C61" s="90"/>
    </row>
    <row r="62" spans="1:3" ht="12.75">
      <c r="A62" s="88"/>
      <c r="B62" s="88"/>
      <c r="C62" s="88"/>
    </row>
    <row r="63" spans="1:3" ht="12.75">
      <c r="A63" s="88"/>
      <c r="B63" s="88"/>
      <c r="C63" s="88"/>
    </row>
    <row r="64" spans="1:3" ht="12.75">
      <c r="A64" s="88"/>
      <c r="B64" s="88"/>
      <c r="C64" s="88"/>
    </row>
    <row r="65" spans="1:3" ht="12.75">
      <c r="A65" s="88"/>
      <c r="B65" s="88"/>
      <c r="C65" s="88"/>
    </row>
    <row r="66" spans="1:3" ht="12.75">
      <c r="A66" s="88"/>
      <c r="B66" s="88"/>
      <c r="C66" s="88"/>
    </row>
    <row r="67" spans="1:3" ht="12.75">
      <c r="A67" s="88"/>
      <c r="B67" s="88"/>
      <c r="C67" s="88"/>
    </row>
    <row r="68" spans="1:3" ht="12.75">
      <c r="A68" s="88"/>
      <c r="B68" s="88"/>
      <c r="C68" s="88"/>
    </row>
    <row r="69" spans="1:3" ht="12.75">
      <c r="A69" s="88"/>
      <c r="B69" s="88"/>
      <c r="C69" s="88"/>
    </row>
    <row r="70" spans="1:3" ht="12.75">
      <c r="A70" s="88"/>
      <c r="B70" s="88"/>
      <c r="C70" s="88"/>
    </row>
    <row r="71" spans="1:3" ht="12.75">
      <c r="A71" s="88"/>
      <c r="B71" s="88"/>
      <c r="C71" s="88"/>
    </row>
    <row r="72" spans="1:3" ht="12.75">
      <c r="A72" s="88"/>
      <c r="B72" s="88"/>
      <c r="C72" s="88"/>
    </row>
    <row r="73" spans="1:3" ht="12.75">
      <c r="A73" s="88"/>
      <c r="B73" s="88"/>
      <c r="C73" s="88"/>
    </row>
    <row r="74" spans="1:3" ht="12.75">
      <c r="A74" s="88"/>
      <c r="B74" s="88"/>
      <c r="C74" s="88"/>
    </row>
    <row r="75" spans="1:3" ht="12.75">
      <c r="A75" s="88"/>
      <c r="B75" s="88"/>
      <c r="C75" s="88"/>
    </row>
    <row r="76" spans="1:3" ht="12.75">
      <c r="A76" s="88"/>
      <c r="B76" s="88"/>
      <c r="C76" s="88"/>
    </row>
    <row r="77" spans="1:3" ht="12.75">
      <c r="A77" s="88"/>
      <c r="B77" s="88"/>
      <c r="C77" s="88"/>
    </row>
    <row r="78" spans="1:3" ht="12.75">
      <c r="A78" s="88"/>
      <c r="B78" s="88"/>
      <c r="C78" s="88"/>
    </row>
    <row r="79" spans="1:3" ht="12.75">
      <c r="A79" s="88"/>
      <c r="B79" s="88"/>
      <c r="C79" s="88"/>
    </row>
    <row r="80" spans="1:3" ht="12.75">
      <c r="A80" s="88"/>
      <c r="B80" s="88"/>
      <c r="C80" s="88"/>
    </row>
    <row r="81" spans="1:3" ht="12.75">
      <c r="A81" s="88"/>
      <c r="B81" s="88"/>
      <c r="C81" s="88"/>
    </row>
    <row r="82" spans="1:3" ht="12.75">
      <c r="A82" s="88"/>
      <c r="B82" s="88"/>
      <c r="C82" s="88"/>
    </row>
    <row r="83" spans="1:3" ht="12.75">
      <c r="A83" s="88"/>
      <c r="B83" s="88"/>
      <c r="C83" s="88"/>
    </row>
    <row r="84" spans="1:3" ht="12.75">
      <c r="A84" s="88"/>
      <c r="B84" s="88"/>
      <c r="C84" s="88"/>
    </row>
    <row r="85" spans="1:3" ht="12.75">
      <c r="A85" s="88"/>
      <c r="B85" s="88"/>
      <c r="C85" s="88"/>
    </row>
    <row r="86" spans="1:3" ht="12.75">
      <c r="A86" s="88"/>
      <c r="B86" s="88"/>
      <c r="C86" s="88"/>
    </row>
    <row r="87" spans="1:3" ht="12.75">
      <c r="A87" s="88"/>
      <c r="B87" s="88"/>
      <c r="C87" s="88"/>
    </row>
    <row r="88" spans="1:3" ht="12.75">
      <c r="A88" s="88"/>
      <c r="B88" s="88"/>
      <c r="C88" s="88"/>
    </row>
    <row r="89" spans="1:3" ht="12.75">
      <c r="A89" s="88"/>
      <c r="B89" s="88"/>
      <c r="C89" s="88"/>
    </row>
    <row r="90" spans="1:3" ht="12.75">
      <c r="A90" s="88"/>
      <c r="B90" s="88"/>
      <c r="C90" s="88"/>
    </row>
    <row r="91" spans="1:3" ht="12.75">
      <c r="A91" s="88"/>
      <c r="B91" s="88"/>
      <c r="C91" s="88"/>
    </row>
    <row r="92" spans="1:3" ht="12.75">
      <c r="A92" s="88"/>
      <c r="B92" s="88"/>
      <c r="C92" s="88"/>
    </row>
    <row r="93" spans="1:3" ht="12.75">
      <c r="A93" s="88"/>
      <c r="B93" s="88"/>
      <c r="C93" s="88"/>
    </row>
    <row r="94" spans="1:3" ht="12.75">
      <c r="A94" s="88"/>
      <c r="B94" s="88"/>
      <c r="C94" s="88"/>
    </row>
    <row r="95" spans="1:3" ht="12.75">
      <c r="A95" s="88"/>
      <c r="B95" s="88"/>
      <c r="C95" s="88"/>
    </row>
    <row r="96" spans="1:3" ht="12.75">
      <c r="A96" s="88"/>
      <c r="B96" s="88"/>
      <c r="C96" s="88"/>
    </row>
    <row r="97" spans="1:3" ht="12.75">
      <c r="A97" s="88"/>
      <c r="B97" s="88"/>
      <c r="C97" s="88"/>
    </row>
    <row r="98" spans="1:3" ht="12.75">
      <c r="A98" s="88"/>
      <c r="B98" s="88"/>
      <c r="C98" s="88"/>
    </row>
    <row r="99" spans="1:3" ht="12.75">
      <c r="A99" s="88"/>
      <c r="B99" s="88"/>
      <c r="C99" s="88"/>
    </row>
    <row r="100" spans="1:3" ht="12.75">
      <c r="A100" s="88"/>
      <c r="B100" s="88"/>
      <c r="C100" s="88"/>
    </row>
    <row r="101" spans="1:3" ht="12.75">
      <c r="A101" s="88"/>
      <c r="B101" s="88"/>
      <c r="C101" s="88"/>
    </row>
    <row r="102" spans="1:3" ht="12.75">
      <c r="A102" s="88"/>
      <c r="B102" s="88"/>
      <c r="C102" s="88"/>
    </row>
    <row r="103" spans="1:3" ht="12.75">
      <c r="A103" s="88"/>
      <c r="B103" s="88"/>
      <c r="C103" s="88"/>
    </row>
    <row r="104" spans="1:3" ht="12.75">
      <c r="A104" s="88"/>
      <c r="B104" s="88"/>
      <c r="C104" s="88"/>
    </row>
    <row r="105" spans="1:3" ht="12.75">
      <c r="A105" s="88"/>
      <c r="B105" s="88"/>
      <c r="C105" s="88"/>
    </row>
    <row r="106" spans="1:3" ht="12.75">
      <c r="A106" s="88"/>
      <c r="B106" s="88"/>
      <c r="C106" s="88"/>
    </row>
    <row r="107" spans="1:3" ht="12.75">
      <c r="A107" s="88"/>
      <c r="B107" s="88"/>
      <c r="C107" s="88"/>
    </row>
    <row r="108" spans="1:3" ht="12.75">
      <c r="A108" s="88"/>
      <c r="B108" s="88"/>
      <c r="C108" s="88"/>
    </row>
    <row r="109" spans="1:3" ht="12.75">
      <c r="A109" s="88"/>
      <c r="B109" s="88"/>
      <c r="C109" s="88"/>
    </row>
    <row r="110" spans="1:3" ht="12.75">
      <c r="A110" s="88"/>
      <c r="B110" s="88"/>
      <c r="C110" s="88"/>
    </row>
    <row r="111" spans="1:3" ht="12.75">
      <c r="A111" s="88"/>
      <c r="B111" s="88"/>
      <c r="C111" s="88"/>
    </row>
    <row r="112" spans="1:3" ht="12.75">
      <c r="A112" s="88"/>
      <c r="B112" s="88"/>
      <c r="C112" s="88"/>
    </row>
    <row r="113" spans="1:3" ht="12.75">
      <c r="A113" s="88"/>
      <c r="B113" s="88"/>
      <c r="C113" s="88"/>
    </row>
    <row r="114" spans="1:3" ht="12.75">
      <c r="A114" s="88"/>
      <c r="B114" s="88"/>
      <c r="C114" s="88"/>
    </row>
    <row r="115" spans="1:3" ht="12.75">
      <c r="A115" s="88"/>
      <c r="B115" s="88"/>
      <c r="C115" s="88"/>
    </row>
    <row r="116" spans="1:3" ht="12.75">
      <c r="A116" s="88"/>
      <c r="B116" s="88"/>
      <c r="C116" s="88"/>
    </row>
    <row r="117" spans="1:3" ht="12.75">
      <c r="A117" s="88"/>
      <c r="B117" s="88"/>
      <c r="C117" s="88"/>
    </row>
    <row r="118" spans="1:3" ht="12.75">
      <c r="A118" s="88"/>
      <c r="B118" s="88"/>
      <c r="C118" s="88"/>
    </row>
    <row r="119" spans="1:3" ht="12.75">
      <c r="A119" s="88"/>
      <c r="B119" s="88"/>
      <c r="C119" s="88"/>
    </row>
    <row r="120" spans="1:3" ht="12.75">
      <c r="A120" s="88"/>
      <c r="B120" s="88"/>
      <c r="C120" s="88"/>
    </row>
    <row r="121" spans="1:3" ht="12.75">
      <c r="A121" s="88"/>
      <c r="B121" s="88"/>
      <c r="C121" s="88"/>
    </row>
    <row r="122" spans="1:3" ht="12.75">
      <c r="A122" s="88"/>
      <c r="B122" s="88"/>
      <c r="C122" s="88"/>
    </row>
    <row r="123" spans="1:3" ht="12.75">
      <c r="A123" s="88"/>
      <c r="B123" s="88"/>
      <c r="C123" s="88"/>
    </row>
    <row r="124" spans="1:3" ht="12.75">
      <c r="A124" s="88"/>
      <c r="B124" s="88"/>
      <c r="C124" s="88"/>
    </row>
    <row r="125" spans="1:3" ht="12.75">
      <c r="A125" s="88"/>
      <c r="B125" s="88"/>
      <c r="C125" s="88"/>
    </row>
    <row r="126" spans="1:3" ht="12.75">
      <c r="A126" s="88"/>
      <c r="B126" s="88"/>
      <c r="C126" s="88"/>
    </row>
    <row r="127" spans="1:3" ht="12.75">
      <c r="A127" s="88"/>
      <c r="B127" s="88"/>
      <c r="C127" s="88"/>
    </row>
    <row r="128" spans="1:3" ht="12.75">
      <c r="A128" s="88"/>
      <c r="B128" s="88"/>
      <c r="C128" s="88"/>
    </row>
    <row r="129" spans="1:3" ht="12.75">
      <c r="A129" s="88"/>
      <c r="B129" s="88"/>
      <c r="C129" s="88"/>
    </row>
    <row r="130" spans="1:3" ht="12.75">
      <c r="A130" s="88"/>
      <c r="B130" s="88"/>
      <c r="C130" s="88"/>
    </row>
    <row r="131" spans="1:3" ht="12.75">
      <c r="A131" s="88"/>
      <c r="B131" s="88"/>
      <c r="C131" s="88"/>
    </row>
    <row r="132" spans="1:3" ht="12.75">
      <c r="A132" s="88"/>
      <c r="B132" s="88"/>
      <c r="C132" s="88"/>
    </row>
    <row r="133" spans="1:3" ht="12.75">
      <c r="A133" s="88"/>
      <c r="B133" s="88"/>
      <c r="C133" s="88"/>
    </row>
    <row r="134" spans="1:3" ht="12.75">
      <c r="A134" s="88"/>
      <c r="B134" s="88"/>
      <c r="C134" s="88"/>
    </row>
    <row r="135" spans="1:3" ht="12.75">
      <c r="A135" s="88"/>
      <c r="B135" s="88"/>
      <c r="C135" s="88"/>
    </row>
    <row r="136" spans="1:3" ht="12.75">
      <c r="A136" s="88"/>
      <c r="B136" s="88"/>
      <c r="C136" s="88"/>
    </row>
    <row r="137" spans="1:3" ht="12.75">
      <c r="A137" s="88"/>
      <c r="B137" s="88"/>
      <c r="C137" s="88"/>
    </row>
    <row r="138" spans="1:3" ht="12.75">
      <c r="A138" s="88"/>
      <c r="B138" s="88"/>
      <c r="C138" s="88"/>
    </row>
    <row r="139" spans="1:3" ht="12.75">
      <c r="A139" s="88"/>
      <c r="B139" s="88"/>
      <c r="C139" s="88"/>
    </row>
    <row r="140" spans="1:3" ht="12.75">
      <c r="A140" s="88"/>
      <c r="B140" s="88"/>
      <c r="C140" s="88"/>
    </row>
    <row r="141" spans="1:3" ht="12.75">
      <c r="A141" s="88"/>
      <c r="B141" s="88"/>
      <c r="C141" s="88"/>
    </row>
    <row r="142" spans="1:3" ht="12.75">
      <c r="A142" s="88"/>
      <c r="B142" s="88"/>
      <c r="C142" s="88"/>
    </row>
    <row r="143" spans="1:3" ht="12.75">
      <c r="A143" s="88"/>
      <c r="B143" s="88"/>
      <c r="C143" s="88"/>
    </row>
    <row r="144" spans="1:3" ht="12.75">
      <c r="A144" s="88"/>
      <c r="B144" s="88"/>
      <c r="C144" s="88"/>
    </row>
    <row r="145" spans="1:3" ht="12.75">
      <c r="A145" s="88"/>
      <c r="B145" s="88"/>
      <c r="C145" s="88"/>
    </row>
    <row r="146" spans="1:3" ht="12.75">
      <c r="A146" s="88"/>
      <c r="B146" s="88"/>
      <c r="C146" s="88"/>
    </row>
    <row r="147" spans="1:3" ht="12.75">
      <c r="A147" s="88"/>
      <c r="B147" s="88"/>
      <c r="C147" s="88"/>
    </row>
    <row r="148" spans="1:3" ht="12.75">
      <c r="A148" s="88"/>
      <c r="B148" s="88"/>
      <c r="C148" s="88"/>
    </row>
    <row r="149" spans="1:3" ht="12.75">
      <c r="A149" s="88"/>
      <c r="B149" s="88"/>
      <c r="C149" s="88"/>
    </row>
    <row r="150" spans="1:3" ht="12.75">
      <c r="A150" s="88"/>
      <c r="B150" s="88"/>
      <c r="C150" s="88"/>
    </row>
    <row r="151" spans="1:3" ht="12.75">
      <c r="A151" s="88"/>
      <c r="B151" s="88"/>
      <c r="C151" s="88"/>
    </row>
    <row r="152" spans="1:3" ht="12.75">
      <c r="A152" s="88"/>
      <c r="B152" s="88"/>
      <c r="C152" s="88"/>
    </row>
    <row r="153" spans="1:3" ht="12.75">
      <c r="A153" s="88"/>
      <c r="B153" s="88"/>
      <c r="C153" s="88"/>
    </row>
    <row r="154" spans="1:3" ht="12.75">
      <c r="A154" s="88"/>
      <c r="B154" s="88"/>
      <c r="C154" s="88"/>
    </row>
    <row r="155" spans="1:3" ht="12.75">
      <c r="A155" s="88"/>
      <c r="B155" s="88"/>
      <c r="C155" s="88"/>
    </row>
    <row r="156" spans="1:3" ht="12.75">
      <c r="A156" s="88"/>
      <c r="B156" s="88"/>
      <c r="C156" s="88"/>
    </row>
    <row r="157" spans="1:3" ht="12.75">
      <c r="A157" s="88"/>
      <c r="B157" s="88"/>
      <c r="C157" s="88"/>
    </row>
    <row r="158" spans="1:3" ht="12.75">
      <c r="A158" s="88"/>
      <c r="B158" s="88"/>
      <c r="C158" s="88"/>
    </row>
    <row r="159" spans="1:3" ht="12.75">
      <c r="A159" s="88"/>
      <c r="B159" s="88"/>
      <c r="C159" s="88"/>
    </row>
    <row r="160" spans="1:3" ht="12.75">
      <c r="A160" s="88"/>
      <c r="B160" s="88"/>
      <c r="C160" s="88"/>
    </row>
    <row r="161" spans="1:3" ht="12.75">
      <c r="A161" s="88"/>
      <c r="B161" s="88"/>
      <c r="C161" s="88"/>
    </row>
    <row r="162" spans="1:3" ht="12.75">
      <c r="A162" s="88"/>
      <c r="B162" s="88"/>
      <c r="C162" s="88"/>
    </row>
    <row r="163" spans="1:3" ht="12.75">
      <c r="A163" s="88"/>
      <c r="B163" s="88"/>
      <c r="C163" s="88"/>
    </row>
    <row r="164" spans="1:3" ht="12.75">
      <c r="A164" s="88"/>
      <c r="B164" s="88"/>
      <c r="C164" s="88"/>
    </row>
    <row r="165" spans="1:3" ht="12.75">
      <c r="A165" s="88"/>
      <c r="B165" s="88"/>
      <c r="C165" s="88"/>
    </row>
    <row r="166" spans="1:3" ht="12.75">
      <c r="A166" s="88"/>
      <c r="B166" s="88"/>
      <c r="C166" s="88"/>
    </row>
    <row r="167" spans="1:3" ht="12.75">
      <c r="A167" s="88"/>
      <c r="B167" s="88"/>
      <c r="C167" s="88"/>
    </row>
    <row r="168" spans="1:3" ht="12.75">
      <c r="A168" s="88"/>
      <c r="B168" s="88"/>
      <c r="C168" s="88"/>
    </row>
    <row r="169" spans="1:3" ht="12.75">
      <c r="A169" s="88"/>
      <c r="B169" s="88"/>
      <c r="C169" s="88"/>
    </row>
    <row r="170" spans="1:3" ht="12.75">
      <c r="A170" s="88"/>
      <c r="B170" s="88"/>
      <c r="C170" s="88"/>
    </row>
    <row r="171" spans="1:3" ht="12.75">
      <c r="A171" s="88"/>
      <c r="B171" s="88"/>
      <c r="C171" s="88"/>
    </row>
    <row r="172" spans="1:3" ht="12.75">
      <c r="A172" s="88"/>
      <c r="B172" s="88"/>
      <c r="C172" s="88"/>
    </row>
    <row r="173" spans="1:3" ht="12.75">
      <c r="A173" s="88"/>
      <c r="B173" s="88"/>
      <c r="C173" s="88"/>
    </row>
    <row r="174" spans="1:3" ht="12.75">
      <c r="A174" s="88"/>
      <c r="B174" s="88"/>
      <c r="C174" s="88"/>
    </row>
    <row r="175" spans="1:3" ht="12.75">
      <c r="A175" s="88"/>
      <c r="B175" s="88"/>
      <c r="C175" s="88"/>
    </row>
    <row r="176" spans="1:3" ht="12.75">
      <c r="A176" s="88"/>
      <c r="B176" s="88"/>
      <c r="C176" s="88"/>
    </row>
    <row r="177" spans="1:3" ht="12.75">
      <c r="A177" s="88"/>
      <c r="B177" s="88"/>
      <c r="C177" s="88"/>
    </row>
    <row r="178" spans="1:3" ht="12.75">
      <c r="A178" s="88"/>
      <c r="B178" s="88"/>
      <c r="C178" s="88"/>
    </row>
    <row r="179" spans="1:3" ht="12.75">
      <c r="A179" s="88"/>
      <c r="B179" s="88"/>
      <c r="C179" s="88"/>
    </row>
    <row r="180" spans="1:3" ht="12.75">
      <c r="A180" s="88"/>
      <c r="B180" s="88"/>
      <c r="C180" s="88"/>
    </row>
    <row r="181" spans="1:3" ht="12.75">
      <c r="A181" s="88"/>
      <c r="B181" s="88"/>
      <c r="C181" s="88"/>
    </row>
    <row r="182" spans="1:3" ht="12.75">
      <c r="A182" s="88"/>
      <c r="B182" s="88"/>
      <c r="C182" s="88"/>
    </row>
    <row r="183" spans="1:3" ht="12.75">
      <c r="A183" s="88"/>
      <c r="B183" s="88"/>
      <c r="C183" s="88"/>
    </row>
    <row r="184" spans="1:3" ht="12.75">
      <c r="A184" s="88"/>
      <c r="B184" s="88"/>
      <c r="C184" s="88"/>
    </row>
    <row r="185" spans="1:3" ht="12.75">
      <c r="A185" s="88"/>
      <c r="B185" s="88"/>
      <c r="C185" s="88"/>
    </row>
    <row r="186" spans="1:3" ht="12.75">
      <c r="A186" s="88"/>
      <c r="B186" s="88"/>
      <c r="C186" s="88"/>
    </row>
    <row r="187" spans="1:3" ht="12.75">
      <c r="A187" s="88"/>
      <c r="B187" s="88"/>
      <c r="C187" s="88"/>
    </row>
    <row r="188" spans="1:3" ht="12.75">
      <c r="A188" s="88"/>
      <c r="B188" s="88"/>
      <c r="C188" s="88"/>
    </row>
    <row r="189" spans="1:3" ht="12.75">
      <c r="A189" s="88"/>
      <c r="B189" s="88"/>
      <c r="C189" s="88"/>
    </row>
    <row r="190" spans="1:3" ht="12.75">
      <c r="A190" s="88"/>
      <c r="B190" s="88"/>
      <c r="C190" s="88"/>
    </row>
    <row r="191" spans="1:3" ht="12.75">
      <c r="A191" s="88"/>
      <c r="B191" s="88"/>
      <c r="C191" s="88"/>
    </row>
    <row r="192" spans="1:3" ht="12.75">
      <c r="A192" s="88"/>
      <c r="B192" s="88"/>
      <c r="C192" s="88"/>
    </row>
    <row r="193" spans="1:3" ht="12.75">
      <c r="A193" s="88"/>
      <c r="B193" s="88"/>
      <c r="C193" s="88"/>
    </row>
    <row r="194" spans="1:3" ht="12.75">
      <c r="A194" s="88"/>
      <c r="B194" s="88"/>
      <c r="C194" s="88"/>
    </row>
    <row r="195" spans="1:3" ht="12.75">
      <c r="A195" s="88"/>
      <c r="B195" s="88"/>
      <c r="C195" s="88"/>
    </row>
    <row r="196" spans="1:3" ht="12.75">
      <c r="A196" s="88"/>
      <c r="B196" s="88"/>
      <c r="C196" s="88"/>
    </row>
    <row r="197" spans="1:3" ht="12.75">
      <c r="A197" s="88"/>
      <c r="B197" s="88"/>
      <c r="C197" s="88"/>
    </row>
    <row r="198" spans="1:3" ht="12.75">
      <c r="A198" s="88"/>
      <c r="B198" s="88"/>
      <c r="C198" s="88"/>
    </row>
    <row r="199" spans="1:3" ht="12.75">
      <c r="A199" s="88"/>
      <c r="B199" s="88"/>
      <c r="C199" s="88"/>
    </row>
    <row r="200" spans="1:3" ht="12.75">
      <c r="A200" s="88"/>
      <c r="B200" s="88"/>
      <c r="C200" s="88"/>
    </row>
    <row r="201" spans="1:3" ht="12.75">
      <c r="A201" s="88"/>
      <c r="B201" s="88"/>
      <c r="C201" s="88"/>
    </row>
    <row r="202" spans="1:3" ht="12.75">
      <c r="A202" s="88"/>
      <c r="B202" s="88"/>
      <c r="C202" s="88"/>
    </row>
    <row r="203" spans="1:3" ht="12.75">
      <c r="A203" s="88"/>
      <c r="B203" s="88"/>
      <c r="C203" s="88"/>
    </row>
    <row r="204" spans="1:3" ht="12.75">
      <c r="A204" s="88"/>
      <c r="B204" s="88"/>
      <c r="C204" s="88"/>
    </row>
    <row r="205" spans="1:3" ht="12.75">
      <c r="A205" s="88"/>
      <c r="B205" s="88"/>
      <c r="C205" s="88"/>
    </row>
    <row r="206" spans="1:3" ht="12.75">
      <c r="A206" s="88"/>
      <c r="B206" s="88"/>
      <c r="C206" s="88"/>
    </row>
    <row r="207" spans="1:3" ht="12.75">
      <c r="A207" s="88"/>
      <c r="B207" s="88"/>
      <c r="C207" s="88"/>
    </row>
    <row r="208" spans="1:3" ht="12.75">
      <c r="A208" s="88"/>
      <c r="B208" s="88"/>
      <c r="C208" s="88"/>
    </row>
    <row r="209" spans="1:3" ht="12.75">
      <c r="A209" s="88"/>
      <c r="B209" s="88"/>
      <c r="C209" s="88"/>
    </row>
    <row r="210" spans="1:3" ht="12.75">
      <c r="A210" s="88"/>
      <c r="B210" s="88"/>
      <c r="C210" s="88"/>
    </row>
    <row r="211" spans="1:3" ht="12.75">
      <c r="A211" s="88"/>
      <c r="B211" s="88"/>
      <c r="C211" s="88"/>
    </row>
    <row r="212" spans="1:3" ht="12.75">
      <c r="A212" s="88"/>
      <c r="B212" s="88"/>
      <c r="C212" s="88"/>
    </row>
    <row r="213" spans="1:3" ht="12.75">
      <c r="A213" s="88"/>
      <c r="B213" s="88"/>
      <c r="C213" s="88"/>
    </row>
    <row r="214" spans="1:3" ht="12.75">
      <c r="A214" s="88"/>
      <c r="B214" s="88"/>
      <c r="C214" s="88"/>
    </row>
    <row r="215" spans="1:3" ht="12.75">
      <c r="A215" s="88"/>
      <c r="B215" s="88"/>
      <c r="C215" s="88"/>
    </row>
    <row r="216" spans="1:3" ht="12.75">
      <c r="A216" s="88"/>
      <c r="B216" s="88"/>
      <c r="C216" s="88"/>
    </row>
    <row r="217" spans="1:3" ht="12.75">
      <c r="A217" s="88"/>
      <c r="B217" s="88"/>
      <c r="C217" s="88"/>
    </row>
    <row r="218" spans="1:3" ht="12.75">
      <c r="A218" s="88"/>
      <c r="B218" s="88"/>
      <c r="C218" s="88"/>
    </row>
    <row r="219" spans="1:3" ht="12.75">
      <c r="A219" s="88"/>
      <c r="B219" s="88"/>
      <c r="C219" s="88"/>
    </row>
    <row r="220" spans="1:3" ht="12.75">
      <c r="A220" s="88"/>
      <c r="B220" s="88"/>
      <c r="C220" s="88"/>
    </row>
    <row r="221" spans="1:3" ht="12.75">
      <c r="A221" s="88"/>
      <c r="B221" s="88"/>
      <c r="C221" s="88"/>
    </row>
    <row r="222" spans="1:3" ht="12.75">
      <c r="A222" s="88"/>
      <c r="B222" s="88"/>
      <c r="C222" s="88"/>
    </row>
    <row r="223" spans="1:3" ht="12.75">
      <c r="A223" s="88"/>
      <c r="B223" s="88"/>
      <c r="C223" s="88"/>
    </row>
    <row r="224" spans="1:3" ht="12.75">
      <c r="A224" s="88"/>
      <c r="B224" s="88"/>
      <c r="C224" s="88"/>
    </row>
    <row r="225" spans="1:3" ht="12.75">
      <c r="A225" s="88"/>
      <c r="B225" s="88"/>
      <c r="C225" s="88"/>
    </row>
    <row r="226" spans="1:3" ht="12.75">
      <c r="A226" s="88"/>
      <c r="B226" s="88"/>
      <c r="C226" s="88"/>
    </row>
    <row r="227" spans="1:3" ht="12.75">
      <c r="A227" s="88"/>
      <c r="B227" s="88"/>
      <c r="C227" s="88"/>
    </row>
    <row r="228" spans="1:3" ht="12.75">
      <c r="A228" s="88"/>
      <c r="B228" s="88"/>
      <c r="C228" s="88"/>
    </row>
    <row r="229" spans="1:3" ht="12.75">
      <c r="A229" s="88"/>
      <c r="B229" s="88"/>
      <c r="C229" s="88"/>
    </row>
    <row r="230" spans="1:3" ht="12.75">
      <c r="A230" s="88"/>
      <c r="B230" s="88"/>
      <c r="C230" s="88"/>
    </row>
    <row r="231" spans="1:3" ht="12.75">
      <c r="A231" s="88"/>
      <c r="B231" s="88"/>
      <c r="C231" s="88"/>
    </row>
    <row r="232" spans="1:3" ht="12.75">
      <c r="A232" s="88"/>
      <c r="B232" s="88"/>
      <c r="C232" s="88"/>
    </row>
    <row r="233" spans="1:3" ht="12.75">
      <c r="A233" s="88"/>
      <c r="B233" s="88"/>
      <c r="C233" s="88"/>
    </row>
    <row r="234" spans="1:3" ht="12.75">
      <c r="A234" s="88"/>
      <c r="B234" s="88"/>
      <c r="C234" s="88"/>
    </row>
    <row r="235" spans="1:3" ht="12.75">
      <c r="A235" s="88"/>
      <c r="B235" s="88"/>
      <c r="C235" s="88"/>
    </row>
    <row r="236" spans="1:3" ht="12.75">
      <c r="A236" s="88"/>
      <c r="B236" s="88"/>
      <c r="C236" s="88"/>
    </row>
    <row r="237" spans="1:3" ht="12.75">
      <c r="A237" s="88"/>
      <c r="B237" s="88"/>
      <c r="C237" s="88"/>
    </row>
    <row r="238" spans="1:3" ht="12.75">
      <c r="A238" s="88"/>
      <c r="B238" s="88"/>
      <c r="C238" s="88"/>
    </row>
    <row r="239" spans="1:3" ht="12.75">
      <c r="A239" s="88"/>
      <c r="B239" s="88"/>
      <c r="C239" s="88"/>
    </row>
    <row r="240" spans="1:3" ht="12.75">
      <c r="A240" s="88"/>
      <c r="B240" s="88"/>
      <c r="C240" s="88"/>
    </row>
    <row r="241" spans="1:3" ht="12.75">
      <c r="A241" s="88"/>
      <c r="B241" s="88"/>
      <c r="C241" s="88"/>
    </row>
    <row r="242" spans="1:3" ht="12.75">
      <c r="A242" s="88"/>
      <c r="B242" s="88"/>
      <c r="C242" s="88"/>
    </row>
    <row r="243" spans="1:3" ht="12.75">
      <c r="A243" s="88"/>
      <c r="B243" s="88"/>
      <c r="C243" s="88"/>
    </row>
    <row r="244" spans="1:3" ht="12.75">
      <c r="A244" s="88"/>
      <c r="B244" s="88"/>
      <c r="C244" s="88"/>
    </row>
    <row r="245" spans="1:3" ht="12.75">
      <c r="A245" s="88"/>
      <c r="B245" s="88"/>
      <c r="C245" s="88"/>
    </row>
    <row r="246" spans="1:3" ht="12.75">
      <c r="A246" s="88"/>
      <c r="B246" s="88"/>
      <c r="C246" s="88"/>
    </row>
    <row r="247" spans="1:3" ht="12.75">
      <c r="A247" s="88"/>
      <c r="B247" s="88"/>
      <c r="C247" s="88"/>
    </row>
    <row r="248" spans="1:3" ht="12.75">
      <c r="A248" s="88"/>
      <c r="B248" s="88"/>
      <c r="C248" s="88"/>
    </row>
    <row r="249" spans="1:3" ht="12.75">
      <c r="A249" s="88"/>
      <c r="B249" s="88"/>
      <c r="C249" s="88"/>
    </row>
    <row r="250" spans="1:3" ht="12.75">
      <c r="A250" s="88"/>
      <c r="B250" s="88"/>
      <c r="C250" s="88"/>
    </row>
    <row r="251" spans="1:3" ht="12.75">
      <c r="A251" s="88"/>
      <c r="B251" s="88"/>
      <c r="C251" s="88"/>
    </row>
    <row r="252" spans="1:3" ht="12.75">
      <c r="A252" s="88"/>
      <c r="B252" s="88"/>
      <c r="C252" s="88"/>
    </row>
    <row r="253" spans="1:3" ht="12.75">
      <c r="A253" s="88"/>
      <c r="B253" s="88"/>
      <c r="C253" s="88"/>
    </row>
    <row r="254" spans="1:3" ht="12.75">
      <c r="A254" s="88"/>
      <c r="B254" s="88"/>
      <c r="C254" s="88"/>
    </row>
    <row r="255" spans="1:3" ht="12.75">
      <c r="A255" s="88"/>
      <c r="B255" s="88"/>
      <c r="C255" s="88"/>
    </row>
    <row r="256" spans="1:3" ht="12.75">
      <c r="A256" s="88"/>
      <c r="B256" s="88"/>
      <c r="C256" s="88"/>
    </row>
    <row r="257" spans="1:3" ht="12.75">
      <c r="A257" s="88"/>
      <c r="B257" s="88"/>
      <c r="C257" s="88"/>
    </row>
    <row r="258" spans="1:3" ht="12.75">
      <c r="A258" s="88"/>
      <c r="B258" s="88"/>
      <c r="C258" s="88"/>
    </row>
    <row r="259" spans="1:3" ht="12.75">
      <c r="A259" s="88"/>
      <c r="B259" s="88"/>
      <c r="C259" s="88"/>
    </row>
    <row r="260" spans="1:3" ht="12.75">
      <c r="A260" s="88"/>
      <c r="B260" s="88"/>
      <c r="C260" s="88"/>
    </row>
    <row r="261" spans="1:3" ht="12.75">
      <c r="A261" s="88"/>
      <c r="B261" s="88"/>
      <c r="C261" s="88"/>
    </row>
    <row r="262" spans="1:3" ht="12.75">
      <c r="A262" s="88"/>
      <c r="B262" s="88"/>
      <c r="C262" s="88"/>
    </row>
    <row r="263" spans="1:3" ht="12.75">
      <c r="A263" s="88"/>
      <c r="B263" s="88"/>
      <c r="C263" s="88"/>
    </row>
    <row r="264" spans="1:3" ht="12.75">
      <c r="A264" s="88"/>
      <c r="B264" s="88"/>
      <c r="C264" s="88"/>
    </row>
    <row r="265" spans="1:3" ht="12.75">
      <c r="A265" s="88"/>
      <c r="B265" s="88"/>
      <c r="C265" s="88"/>
    </row>
    <row r="266" spans="1:3" ht="12.75">
      <c r="A266" s="88"/>
      <c r="B266" s="88"/>
      <c r="C266" s="88"/>
    </row>
    <row r="267" spans="1:3" ht="12.75">
      <c r="A267" s="88"/>
      <c r="B267" s="88"/>
      <c r="C267" s="88"/>
    </row>
    <row r="268" spans="1:3" ht="12.75">
      <c r="A268" s="88"/>
      <c r="B268" s="88"/>
      <c r="C268" s="88"/>
    </row>
    <row r="269" spans="1:3" ht="12.75">
      <c r="A269" s="88"/>
      <c r="B269" s="88"/>
      <c r="C269" s="88"/>
    </row>
    <row r="270" spans="1:3" ht="12.75">
      <c r="A270" s="88"/>
      <c r="B270" s="88"/>
      <c r="C270" s="88"/>
    </row>
    <row r="271" spans="1:3" ht="12.75">
      <c r="A271" s="88"/>
      <c r="B271" s="88"/>
      <c r="C271" s="88"/>
    </row>
    <row r="272" spans="1:3" ht="12.75">
      <c r="A272" s="88"/>
      <c r="B272" s="88"/>
      <c r="C272" s="88"/>
    </row>
    <row r="273" spans="1:3" ht="12.75">
      <c r="A273" s="88"/>
      <c r="B273" s="88"/>
      <c r="C273" s="88"/>
    </row>
    <row r="274" spans="1:3" ht="12.75">
      <c r="A274" s="88"/>
      <c r="B274" s="88"/>
      <c r="C274" s="88"/>
    </row>
    <row r="275" spans="1:3" ht="12.75">
      <c r="A275" s="88"/>
      <c r="B275" s="88"/>
      <c r="C275" s="88"/>
    </row>
    <row r="276" spans="1:3" ht="12.75">
      <c r="A276" s="88"/>
      <c r="B276" s="88"/>
      <c r="C276" s="88"/>
    </row>
    <row r="277" spans="1:3" ht="12.75">
      <c r="A277" s="88"/>
      <c r="B277" s="88"/>
      <c r="C277" s="88"/>
    </row>
    <row r="278" spans="1:3" ht="12.75">
      <c r="A278" s="88"/>
      <c r="B278" s="88"/>
      <c r="C278" s="88"/>
    </row>
    <row r="279" spans="1:3" ht="12.75">
      <c r="A279" s="88"/>
      <c r="B279" s="88"/>
      <c r="C279" s="88"/>
    </row>
    <row r="280" spans="1:3" ht="12.75">
      <c r="A280" s="88"/>
      <c r="B280" s="88"/>
      <c r="C280" s="88"/>
    </row>
    <row r="281" spans="1:3" ht="12.75">
      <c r="A281" s="88"/>
      <c r="B281" s="88"/>
      <c r="C281" s="88"/>
    </row>
    <row r="282" spans="1:3" ht="12.75">
      <c r="A282" s="88"/>
      <c r="B282" s="88"/>
      <c r="C282" s="88"/>
    </row>
    <row r="283" spans="1:3" ht="12.75">
      <c r="A283" s="88"/>
      <c r="B283" s="88"/>
      <c r="C283" s="88"/>
    </row>
    <row r="284" spans="1:3" ht="12.75">
      <c r="A284" s="88"/>
      <c r="B284" s="88"/>
      <c r="C284" s="88"/>
    </row>
    <row r="285" spans="1:3" ht="12.75">
      <c r="A285" s="88"/>
      <c r="B285" s="88"/>
      <c r="C285" s="88"/>
    </row>
    <row r="286" spans="1:3" ht="12.75">
      <c r="A286" s="88"/>
      <c r="B286" s="88"/>
      <c r="C286" s="88"/>
    </row>
    <row r="287" spans="1:3" ht="12.75">
      <c r="A287" s="88"/>
      <c r="B287" s="88"/>
      <c r="C287" s="88"/>
    </row>
    <row r="288" spans="1:3" ht="12.75">
      <c r="A288" s="88"/>
      <c r="B288" s="88"/>
      <c r="C288" s="88"/>
    </row>
    <row r="289" spans="1:3" ht="12.75">
      <c r="A289" s="88"/>
      <c r="B289" s="88"/>
      <c r="C289" s="88"/>
    </row>
    <row r="290" spans="1:3" ht="12.75">
      <c r="A290" s="88"/>
      <c r="B290" s="88"/>
      <c r="C290" s="88"/>
    </row>
    <row r="291" spans="1:3" ht="12.75">
      <c r="A291" s="88"/>
      <c r="B291" s="88"/>
      <c r="C291" s="88"/>
    </row>
    <row r="292" spans="1:3" ht="12.75">
      <c r="A292" s="88"/>
      <c r="B292" s="88"/>
      <c r="C292" s="88"/>
    </row>
    <row r="293" spans="1:3" ht="12.75">
      <c r="A293" s="88"/>
      <c r="B293" s="88"/>
      <c r="C293" s="88"/>
    </row>
    <row r="294" spans="1:3" ht="12.75">
      <c r="A294" s="88"/>
      <c r="B294" s="88"/>
      <c r="C294" s="88"/>
    </row>
    <row r="295" spans="1:3" ht="12.75">
      <c r="A295" s="88"/>
      <c r="B295" s="88"/>
      <c r="C295" s="88"/>
    </row>
    <row r="296" spans="1:3" ht="12.75">
      <c r="A296" s="88"/>
      <c r="B296" s="88"/>
      <c r="C296" s="88"/>
    </row>
    <row r="297" spans="1:3" ht="12.75">
      <c r="A297" s="88"/>
      <c r="B297" s="88"/>
      <c r="C297" s="88"/>
    </row>
    <row r="298" spans="1:3" ht="12.75">
      <c r="A298" s="88"/>
      <c r="B298" s="88"/>
      <c r="C298" s="88"/>
    </row>
    <row r="299" spans="1:3" ht="12.75">
      <c r="A299" s="88"/>
      <c r="B299" s="88"/>
      <c r="C299" s="88"/>
    </row>
    <row r="300" spans="1:3" ht="12.75">
      <c r="A300" s="88"/>
      <c r="B300" s="88"/>
      <c r="C300" s="88"/>
    </row>
    <row r="301" spans="1:3" ht="12.75">
      <c r="A301" s="88"/>
      <c r="B301" s="88"/>
      <c r="C301" s="88"/>
    </row>
    <row r="302" spans="1:3" ht="12.75">
      <c r="A302" s="88"/>
      <c r="B302" s="88"/>
      <c r="C302" s="88"/>
    </row>
    <row r="303" spans="1:3" ht="12.75">
      <c r="A303" s="88"/>
      <c r="B303" s="88"/>
      <c r="C303" s="88"/>
    </row>
    <row r="304" spans="1:3" ht="12.75">
      <c r="A304" s="88"/>
      <c r="B304" s="88"/>
      <c r="C304" s="88"/>
    </row>
    <row r="305" spans="1:3" ht="12.75">
      <c r="A305" s="88"/>
      <c r="B305" s="88"/>
      <c r="C305" s="88"/>
    </row>
    <row r="306" spans="1:3" ht="12.75">
      <c r="A306" s="88"/>
      <c r="B306" s="88"/>
      <c r="C306" s="88"/>
    </row>
    <row r="307" spans="1:3" ht="12.75">
      <c r="A307" s="88"/>
      <c r="B307" s="88"/>
      <c r="C307" s="88"/>
    </row>
    <row r="308" spans="1:3" ht="12.75">
      <c r="A308" s="88"/>
      <c r="B308" s="88"/>
      <c r="C308" s="88"/>
    </row>
    <row r="309" spans="1:3" ht="12.75">
      <c r="A309" s="88"/>
      <c r="B309" s="88"/>
      <c r="C309" s="88"/>
    </row>
    <row r="310" spans="1:3" ht="12.75">
      <c r="A310" s="88"/>
      <c r="B310" s="88"/>
      <c r="C310" s="88"/>
    </row>
    <row r="311" spans="1:3" ht="12.75">
      <c r="A311" s="88"/>
      <c r="B311" s="88"/>
      <c r="C311" s="88"/>
    </row>
    <row r="312" spans="1:3" ht="12.75">
      <c r="A312" s="88"/>
      <c r="B312" s="88"/>
      <c r="C312" s="88"/>
    </row>
    <row r="313" spans="1:3" ht="12.75">
      <c r="A313" s="88"/>
      <c r="B313" s="88"/>
      <c r="C313" s="88"/>
    </row>
    <row r="314" spans="1:3" ht="12.75">
      <c r="A314" s="88"/>
      <c r="B314" s="88"/>
      <c r="C314" s="88"/>
    </row>
    <row r="315" spans="1:3" ht="12.75">
      <c r="A315" s="88"/>
      <c r="B315" s="88"/>
      <c r="C315" s="88"/>
    </row>
    <row r="316" spans="1:3" ht="12.75">
      <c r="A316" s="88"/>
      <c r="B316" s="88"/>
      <c r="C316" s="88"/>
    </row>
    <row r="317" spans="1:3" ht="12.75">
      <c r="A317" s="88"/>
      <c r="B317" s="88"/>
      <c r="C317" s="88"/>
    </row>
    <row r="318" spans="1:3" ht="12.75">
      <c r="A318" s="88"/>
      <c r="B318" s="88"/>
      <c r="C318" s="88"/>
    </row>
    <row r="319" spans="1:3" ht="12.75">
      <c r="A319" s="88"/>
      <c r="B319" s="88"/>
      <c r="C319" s="88"/>
    </row>
    <row r="320" spans="1:3" ht="12.75">
      <c r="A320" s="88"/>
      <c r="B320" s="88"/>
      <c r="C320" s="88"/>
    </row>
    <row r="321" spans="1:3" ht="12.75">
      <c r="A321" s="88"/>
      <c r="B321" s="88"/>
      <c r="C321" s="88"/>
    </row>
    <row r="322" spans="1:3" ht="12.75">
      <c r="A322" s="88"/>
      <c r="B322" s="88"/>
      <c r="C322" s="88"/>
    </row>
    <row r="323" spans="1:3" ht="12.75">
      <c r="A323" s="88"/>
      <c r="B323" s="88"/>
      <c r="C323" s="88"/>
    </row>
    <row r="324" spans="1:3" ht="12.75">
      <c r="A324" s="88"/>
      <c r="B324" s="88"/>
      <c r="C324" s="88"/>
    </row>
    <row r="325" spans="1:3" ht="12.75">
      <c r="A325" s="88"/>
      <c r="B325" s="88"/>
      <c r="C325" s="88"/>
    </row>
    <row r="326" spans="1:3" ht="12.75">
      <c r="A326" s="88"/>
      <c r="B326" s="88"/>
      <c r="C326" s="88"/>
    </row>
    <row r="327" spans="1:3" ht="12.75">
      <c r="A327" s="88"/>
      <c r="B327" s="88"/>
      <c r="C327" s="88"/>
    </row>
    <row r="328" spans="1:3" ht="12.75">
      <c r="A328" s="88"/>
      <c r="B328" s="88"/>
      <c r="C328" s="88"/>
    </row>
    <row r="329" spans="1:3" ht="12.75">
      <c r="A329" s="88"/>
      <c r="B329" s="88"/>
      <c r="C329" s="88"/>
    </row>
    <row r="330" spans="1:3" ht="12.75">
      <c r="A330" s="88"/>
      <c r="B330" s="88"/>
      <c r="C330" s="88"/>
    </row>
    <row r="331" spans="1:3" ht="12.75">
      <c r="A331" s="88"/>
      <c r="B331" s="88"/>
      <c r="C331" s="88"/>
    </row>
    <row r="332" spans="1:3" ht="12.75">
      <c r="A332" s="88"/>
      <c r="B332" s="88"/>
      <c r="C332" s="88"/>
    </row>
    <row r="333" spans="1:3" ht="12.75">
      <c r="A333" s="88"/>
      <c r="B333" s="88"/>
      <c r="C333" s="88"/>
    </row>
    <row r="334" spans="1:3" ht="12.75">
      <c r="A334" s="88"/>
      <c r="B334" s="88"/>
      <c r="C334" s="88"/>
    </row>
    <row r="335" spans="1:3" ht="12.75">
      <c r="A335" s="88"/>
      <c r="B335" s="88"/>
      <c r="C335" s="88"/>
    </row>
    <row r="336" spans="1:3" ht="12.75">
      <c r="A336" s="88"/>
      <c r="B336" s="88"/>
      <c r="C336" s="88"/>
    </row>
    <row r="337" spans="1:3" ht="12.75">
      <c r="A337" s="88"/>
      <c r="B337" s="88"/>
      <c r="C337" s="88"/>
    </row>
    <row r="338" spans="1:3" ht="12.75">
      <c r="A338" s="88"/>
      <c r="B338" s="88"/>
      <c r="C338" s="88"/>
    </row>
    <row r="339" spans="1:3" ht="12.75">
      <c r="A339" s="88"/>
      <c r="B339" s="88"/>
      <c r="C339" s="88"/>
    </row>
    <row r="340" spans="1:3" ht="12.75">
      <c r="A340" s="88"/>
      <c r="B340" s="88"/>
      <c r="C340" s="88"/>
    </row>
    <row r="341" spans="1:3" ht="12.75">
      <c r="A341" s="88"/>
      <c r="B341" s="88"/>
      <c r="C341" s="88"/>
    </row>
    <row r="342" spans="1:3" ht="12.75">
      <c r="A342" s="88"/>
      <c r="B342" s="88"/>
      <c r="C342" s="88"/>
    </row>
    <row r="343" spans="1:3" ht="12.75">
      <c r="A343" s="88"/>
      <c r="B343" s="88"/>
      <c r="C343" s="88"/>
    </row>
    <row r="344" spans="1:3" ht="12.75">
      <c r="A344" s="88"/>
      <c r="B344" s="88"/>
      <c r="C344" s="88"/>
    </row>
    <row r="345" spans="1:3" ht="12.75">
      <c r="A345" s="88"/>
      <c r="B345" s="88"/>
      <c r="C345" s="88"/>
    </row>
    <row r="346" spans="1:3" ht="12.75">
      <c r="A346" s="88"/>
      <c r="B346" s="88"/>
      <c r="C346" s="88"/>
    </row>
    <row r="347" spans="1:3" ht="12.75">
      <c r="A347" s="88"/>
      <c r="B347" s="88"/>
      <c r="C347" s="88"/>
    </row>
    <row r="348" spans="1:3" ht="12.75">
      <c r="A348" s="88"/>
      <c r="B348" s="88"/>
      <c r="C348" s="88"/>
    </row>
    <row r="349" spans="1:3" ht="12.75">
      <c r="A349" s="88"/>
      <c r="B349" s="88"/>
      <c r="C349" s="88"/>
    </row>
    <row r="350" spans="1:3" ht="12.75">
      <c r="A350" s="88"/>
      <c r="B350" s="88"/>
      <c r="C350" s="88"/>
    </row>
    <row r="351" spans="1:3" ht="12.75">
      <c r="A351" s="88"/>
      <c r="B351" s="88"/>
      <c r="C351" s="88"/>
    </row>
    <row r="352" spans="1:3" ht="12.75">
      <c r="A352" s="88"/>
      <c r="B352" s="88"/>
      <c r="C352" s="88"/>
    </row>
    <row r="353" spans="1:3" ht="12.75">
      <c r="A353" s="88"/>
      <c r="B353" s="88"/>
      <c r="C353" s="88"/>
    </row>
    <row r="354" spans="1:3" ht="12.75">
      <c r="A354" s="88"/>
      <c r="B354" s="88"/>
      <c r="C354" s="88"/>
    </row>
    <row r="355" spans="1:3" ht="12.75">
      <c r="A355" s="88"/>
      <c r="B355" s="88"/>
      <c r="C355" s="88"/>
    </row>
    <row r="356" spans="1:3" ht="12.75">
      <c r="A356" s="88"/>
      <c r="B356" s="88"/>
      <c r="C356" s="88"/>
    </row>
    <row r="357" spans="1:3" ht="12.75">
      <c r="A357" s="88"/>
      <c r="B357" s="88"/>
      <c r="C357" s="88"/>
    </row>
    <row r="358" spans="1:3" ht="12.75">
      <c r="A358" s="88"/>
      <c r="B358" s="88"/>
      <c r="C358" s="88"/>
    </row>
    <row r="359" spans="1:3" ht="12.75">
      <c r="A359" s="88"/>
      <c r="B359" s="88"/>
      <c r="C359" s="88"/>
    </row>
    <row r="360" spans="1:3" ht="12.75">
      <c r="A360" s="88"/>
      <c r="B360" s="88"/>
      <c r="C360" s="88"/>
    </row>
    <row r="361" spans="1:3" ht="12.75">
      <c r="A361" s="88"/>
      <c r="B361" s="88"/>
      <c r="C361" s="88"/>
    </row>
    <row r="362" spans="1:3" ht="12.75">
      <c r="A362" s="88"/>
      <c r="B362" s="88"/>
      <c r="C362" s="88"/>
    </row>
    <row r="363" spans="1:3" ht="12.75">
      <c r="A363" s="88"/>
      <c r="B363" s="88"/>
      <c r="C363" s="88"/>
    </row>
    <row r="364" spans="1:3" ht="12.75">
      <c r="A364" s="88"/>
      <c r="B364" s="88"/>
      <c r="C364" s="88"/>
    </row>
    <row r="365" spans="1:3" ht="12.75">
      <c r="A365" s="88"/>
      <c r="B365" s="88"/>
      <c r="C365" s="88"/>
    </row>
    <row r="366" spans="1:3" ht="12.75">
      <c r="A366" s="88"/>
      <c r="B366" s="88"/>
      <c r="C366" s="88"/>
    </row>
    <row r="367" spans="1:3" ht="12.75">
      <c r="A367" s="88"/>
      <c r="B367" s="88"/>
      <c r="C367" s="88"/>
    </row>
    <row r="368" spans="1:3" ht="12.75">
      <c r="A368" s="88"/>
      <c r="B368" s="88"/>
      <c r="C368" s="88"/>
    </row>
    <row r="369" spans="1:3" ht="12.75">
      <c r="A369" s="88"/>
      <c r="B369" s="88"/>
      <c r="C369" s="88"/>
    </row>
    <row r="370" spans="1:3" ht="12.75">
      <c r="A370" s="88"/>
      <c r="B370" s="88"/>
      <c r="C370" s="88"/>
    </row>
    <row r="371" spans="1:3" ht="12.75">
      <c r="A371" s="88"/>
      <c r="B371" s="88"/>
      <c r="C371" s="88"/>
    </row>
    <row r="372" spans="1:3" ht="12.75">
      <c r="A372" s="88"/>
      <c r="B372" s="88"/>
      <c r="C372" s="88"/>
    </row>
    <row r="373" spans="1:3" ht="12.75">
      <c r="A373" s="88"/>
      <c r="B373" s="88"/>
      <c r="C373" s="88"/>
    </row>
    <row r="374" spans="1:3" ht="12.75">
      <c r="A374" s="88"/>
      <c r="B374" s="88"/>
      <c r="C374" s="88"/>
    </row>
    <row r="375" spans="1:3" ht="12.75">
      <c r="A375" s="88"/>
      <c r="B375" s="88"/>
      <c r="C375" s="88"/>
    </row>
    <row r="376" spans="1:3" ht="12.75">
      <c r="A376" s="88"/>
      <c r="B376" s="88"/>
      <c r="C376" s="88"/>
    </row>
    <row r="377" spans="1:3" ht="12.75">
      <c r="A377" s="88"/>
      <c r="B377" s="88"/>
      <c r="C377" s="88"/>
    </row>
    <row r="378" spans="1:3" ht="12.75">
      <c r="A378" s="88"/>
      <c r="B378" s="88"/>
      <c r="C378" s="88"/>
    </row>
    <row r="379" spans="1:3" ht="12.75">
      <c r="A379" s="88"/>
      <c r="B379" s="88"/>
      <c r="C379" s="88"/>
    </row>
    <row r="380" spans="1:3" ht="12.75">
      <c r="A380" s="88"/>
      <c r="B380" s="88"/>
      <c r="C380" s="88"/>
    </row>
    <row r="381" spans="1:3" ht="12.75">
      <c r="A381" s="88"/>
      <c r="B381" s="88"/>
      <c r="C381" s="88"/>
    </row>
  </sheetData>
  <sheetProtection/>
  <mergeCells count="3">
    <mergeCell ref="A5:C5"/>
    <mergeCell ref="B32:C32"/>
    <mergeCell ref="B56:C5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9"/>
  <sheetViews>
    <sheetView zoomScaleSheetLayoutView="90" zoomScalePageLayoutView="0" workbookViewId="0" topLeftCell="A25">
      <selection activeCell="A1" sqref="A1:D49"/>
    </sheetView>
  </sheetViews>
  <sheetFormatPr defaultColWidth="9.00390625" defaultRowHeight="12" customHeight="1"/>
  <cols>
    <col min="1" max="1" width="4.25390625" style="48" customWidth="1"/>
    <col min="2" max="2" width="45.25390625" style="48" customWidth="1"/>
    <col min="3" max="4" width="12.875" style="48" customWidth="1"/>
    <col min="5" max="6" width="13.75390625" style="3" bestFit="1" customWidth="1"/>
    <col min="7" max="7" width="13.25390625" style="5" bestFit="1" customWidth="1"/>
    <col min="8" max="9" width="12.00390625" style="5" bestFit="1" customWidth="1"/>
    <col min="10" max="10" width="11.25390625" style="5" bestFit="1" customWidth="1"/>
    <col min="11" max="11" width="9.125" style="5" customWidth="1"/>
    <col min="12" max="16" width="9.125" style="4" customWidth="1"/>
    <col min="17" max="16384" width="9.125" style="3" customWidth="1"/>
  </cols>
  <sheetData>
    <row r="1" ht="12" customHeight="1">
      <c r="B1" s="47" t="str">
        <f>Wprowadzenie!$C$6</f>
        <v>Fundacja Pogranicze</v>
      </c>
    </row>
    <row r="2" ht="12" customHeight="1">
      <c r="B2" s="49" t="s">
        <v>137</v>
      </c>
    </row>
    <row r="3" ht="12" customHeight="1">
      <c r="B3" s="50" t="s">
        <v>138</v>
      </c>
    </row>
    <row r="4" ht="6.75" customHeight="1"/>
    <row r="5" spans="2:4" ht="5.25" customHeight="1">
      <c r="B5" s="164"/>
      <c r="C5" s="164"/>
      <c r="D5" s="164"/>
    </row>
    <row r="6" spans="2:4" ht="12" customHeight="1">
      <c r="B6" s="52" t="s">
        <v>139</v>
      </c>
      <c r="C6" s="53" t="s">
        <v>185</v>
      </c>
      <c r="D6" s="54"/>
    </row>
    <row r="7" spans="2:4" ht="12" customHeight="1">
      <c r="B7" s="165" t="s">
        <v>78</v>
      </c>
      <c r="C7" s="165"/>
      <c r="D7" s="165"/>
    </row>
    <row r="8" spans="2:4" ht="12" customHeight="1">
      <c r="B8" s="166"/>
      <c r="C8" s="166"/>
      <c r="D8" s="166"/>
    </row>
    <row r="9" spans="1:6" ht="38.25">
      <c r="A9" s="167" t="s">
        <v>20</v>
      </c>
      <c r="B9" s="168" t="s">
        <v>15</v>
      </c>
      <c r="C9" s="93" t="s">
        <v>17</v>
      </c>
      <c r="D9" s="92" t="s">
        <v>16</v>
      </c>
      <c r="F9" s="93"/>
    </row>
    <row r="10" spans="1:4" ht="12.75">
      <c r="A10" s="167"/>
      <c r="B10" s="168"/>
      <c r="C10" s="94"/>
      <c r="D10" s="95"/>
    </row>
    <row r="11" spans="1:4" ht="12.75">
      <c r="A11" s="96">
        <v>1</v>
      </c>
      <c r="B11" s="97">
        <v>2</v>
      </c>
      <c r="C11" s="94">
        <v>3</v>
      </c>
      <c r="D11" s="94">
        <v>4</v>
      </c>
    </row>
    <row r="12" spans="1:4" ht="12.75">
      <c r="A12" s="98"/>
      <c r="B12" s="99"/>
      <c r="C12" s="94"/>
      <c r="D12" s="94"/>
    </row>
    <row r="13" spans="1:4" ht="16.5" customHeight="1">
      <c r="A13" s="100" t="s">
        <v>42</v>
      </c>
      <c r="B13" s="101" t="s">
        <v>44</v>
      </c>
      <c r="C13" s="102">
        <f>C14+C15+C16</f>
        <v>2184845.66</v>
      </c>
      <c r="D13" s="102">
        <f>D14+D15+D16</f>
        <v>802347.96</v>
      </c>
    </row>
    <row r="14" spans="1:6" ht="12.75" customHeight="1">
      <c r="A14" s="103" t="s">
        <v>18</v>
      </c>
      <c r="B14" s="104" t="s">
        <v>47</v>
      </c>
      <c r="C14" s="105">
        <v>2064853.27</v>
      </c>
      <c r="D14" s="105">
        <v>569414.12</v>
      </c>
      <c r="F14" s="6"/>
    </row>
    <row r="15" spans="1:4" ht="12.75" customHeight="1">
      <c r="A15" s="103" t="s">
        <v>23</v>
      </c>
      <c r="B15" s="104" t="s">
        <v>45</v>
      </c>
      <c r="C15" s="105">
        <v>119992.39</v>
      </c>
      <c r="D15" s="105">
        <v>232933.84</v>
      </c>
    </row>
    <row r="16" spans="1:6" ht="12.75" customHeight="1">
      <c r="A16" s="103" t="s">
        <v>19</v>
      </c>
      <c r="B16" s="104" t="s">
        <v>46</v>
      </c>
      <c r="C16" s="105">
        <v>0</v>
      </c>
      <c r="D16" s="105">
        <v>0</v>
      </c>
      <c r="F16" s="6"/>
    </row>
    <row r="17" spans="1:4" ht="12.75" customHeight="1">
      <c r="A17" s="106" t="s">
        <v>48</v>
      </c>
      <c r="B17" s="101" t="s">
        <v>49</v>
      </c>
      <c r="C17" s="102">
        <f>C18+C19+C20</f>
        <v>1729138.0899999999</v>
      </c>
      <c r="D17" s="102">
        <f>D18+D19+D20</f>
        <v>1032059.58</v>
      </c>
    </row>
    <row r="18" spans="1:4" ht="12.75" customHeight="1">
      <c r="A18" s="103" t="s">
        <v>18</v>
      </c>
      <c r="B18" s="104" t="s">
        <v>52</v>
      </c>
      <c r="C18" s="105">
        <v>1568273.72</v>
      </c>
      <c r="D18" s="105">
        <v>798827.37</v>
      </c>
    </row>
    <row r="19" spans="1:4" ht="12.75" customHeight="1">
      <c r="A19" s="103" t="s">
        <v>23</v>
      </c>
      <c r="B19" s="104" t="s">
        <v>51</v>
      </c>
      <c r="C19" s="105">
        <v>160864.37</v>
      </c>
      <c r="D19" s="105">
        <v>233232.21</v>
      </c>
    </row>
    <row r="20" spans="1:4" ht="12.75">
      <c r="A20" s="103" t="s">
        <v>19</v>
      </c>
      <c r="B20" s="104" t="s">
        <v>50</v>
      </c>
      <c r="C20" s="105">
        <v>0</v>
      </c>
      <c r="D20" s="105">
        <v>0</v>
      </c>
    </row>
    <row r="21" spans="1:6" ht="12.75" customHeight="1">
      <c r="A21" s="106" t="s">
        <v>53</v>
      </c>
      <c r="B21" s="101" t="s">
        <v>54</v>
      </c>
      <c r="C21" s="102">
        <f>C13-C17</f>
        <v>455707.5700000003</v>
      </c>
      <c r="D21" s="102">
        <f>D13-D17</f>
        <v>-229711.62</v>
      </c>
      <c r="F21" s="6"/>
    </row>
    <row r="22" spans="1:6" ht="12.75" customHeight="1">
      <c r="A22" s="106"/>
      <c r="B22" s="101"/>
      <c r="C22" s="102"/>
      <c r="D22" s="102"/>
      <c r="F22" s="6"/>
    </row>
    <row r="23" spans="1:6" ht="12.75" customHeight="1">
      <c r="A23" s="107" t="s">
        <v>56</v>
      </c>
      <c r="B23" s="104" t="s">
        <v>55</v>
      </c>
      <c r="C23" s="105">
        <v>0</v>
      </c>
      <c r="D23" s="105">
        <v>0</v>
      </c>
      <c r="F23" s="6"/>
    </row>
    <row r="24" spans="1:6" ht="12.75" customHeight="1">
      <c r="A24" s="107" t="s">
        <v>58</v>
      </c>
      <c r="B24" s="104" t="s">
        <v>57</v>
      </c>
      <c r="C24" s="105">
        <v>0</v>
      </c>
      <c r="D24" s="105">
        <v>0</v>
      </c>
      <c r="F24" s="6"/>
    </row>
    <row r="25" spans="1:6" ht="12.75" customHeight="1">
      <c r="A25" s="106" t="s">
        <v>59</v>
      </c>
      <c r="B25" s="101" t="s">
        <v>68</v>
      </c>
      <c r="C25" s="102">
        <f>C23-C24</f>
        <v>0</v>
      </c>
      <c r="D25" s="102">
        <f>D23-D24</f>
        <v>0</v>
      </c>
      <c r="F25" s="6"/>
    </row>
    <row r="26" spans="1:6" ht="12.75" customHeight="1">
      <c r="A26" s="106"/>
      <c r="B26" s="101"/>
      <c r="C26" s="102"/>
      <c r="D26" s="102"/>
      <c r="F26" s="6"/>
    </row>
    <row r="27" spans="1:6" ht="12.75" customHeight="1">
      <c r="A27" s="107" t="s">
        <v>60</v>
      </c>
      <c r="B27" s="104" t="s">
        <v>69</v>
      </c>
      <c r="C27" s="102">
        <v>24515.16</v>
      </c>
      <c r="D27" s="102">
        <v>21131.69</v>
      </c>
      <c r="F27" s="6"/>
    </row>
    <row r="28" spans="1:6" ht="12.75" customHeight="1">
      <c r="A28" s="107"/>
      <c r="B28" s="104"/>
      <c r="C28" s="102"/>
      <c r="D28" s="102"/>
      <c r="F28" s="6"/>
    </row>
    <row r="29" spans="1:4" ht="12.75" customHeight="1">
      <c r="A29" s="100" t="s">
        <v>61</v>
      </c>
      <c r="B29" s="101" t="s">
        <v>70</v>
      </c>
      <c r="C29" s="102">
        <f>C21-C25-C27</f>
        <v>431192.4100000003</v>
      </c>
      <c r="D29" s="102">
        <f>D21-D25-D27</f>
        <v>-250843.31</v>
      </c>
    </row>
    <row r="30" spans="1:4" ht="12.75" customHeight="1">
      <c r="A30" s="100"/>
      <c r="B30" s="101"/>
      <c r="C30" s="102"/>
      <c r="D30" s="102"/>
    </row>
    <row r="31" spans="1:4" ht="12.75" customHeight="1">
      <c r="A31" s="108" t="s">
        <v>43</v>
      </c>
      <c r="B31" s="104" t="s">
        <v>71</v>
      </c>
      <c r="C31" s="105">
        <v>157578.97</v>
      </c>
      <c r="D31" s="105">
        <v>157600.47</v>
      </c>
    </row>
    <row r="32" spans="1:4" ht="12.75" customHeight="1">
      <c r="A32" s="108" t="s">
        <v>62</v>
      </c>
      <c r="B32" s="104" t="s">
        <v>72</v>
      </c>
      <c r="C32" s="105">
        <v>3321.07</v>
      </c>
      <c r="D32" s="105">
        <v>6079.57</v>
      </c>
    </row>
    <row r="33" spans="1:4" ht="12.75" customHeight="1">
      <c r="A33" s="108"/>
      <c r="B33" s="104"/>
      <c r="C33" s="105"/>
      <c r="D33" s="105"/>
    </row>
    <row r="34" spans="1:4" ht="12.75" customHeight="1">
      <c r="A34" s="108" t="s">
        <v>63</v>
      </c>
      <c r="B34" s="104" t="s">
        <v>73</v>
      </c>
      <c r="C34" s="105">
        <v>35025.19</v>
      </c>
      <c r="D34" s="105">
        <v>37679.99</v>
      </c>
    </row>
    <row r="35" spans="1:4" ht="12.75" customHeight="1">
      <c r="A35" s="107" t="s">
        <v>64</v>
      </c>
      <c r="B35" s="104" t="s">
        <v>74</v>
      </c>
      <c r="C35" s="105">
        <v>148.39</v>
      </c>
      <c r="D35" s="105">
        <v>3690.47</v>
      </c>
    </row>
    <row r="36" spans="1:4" ht="12.75" customHeight="1">
      <c r="A36" s="107"/>
      <c r="B36" s="104"/>
      <c r="C36" s="102"/>
      <c r="D36" s="102"/>
    </row>
    <row r="37" spans="1:4" ht="12.75">
      <c r="A37" s="106" t="s">
        <v>65</v>
      </c>
      <c r="B37" s="101" t="s">
        <v>75</v>
      </c>
      <c r="C37" s="102">
        <f>C29+C31-C32+C34-C35</f>
        <v>620327.1100000005</v>
      </c>
      <c r="D37" s="102">
        <f>D29+D31-D32+D34-D35</f>
        <v>-65332.89000000001</v>
      </c>
    </row>
    <row r="38" spans="1:6" ht="12.75" customHeight="1">
      <c r="A38" s="107" t="s">
        <v>66</v>
      </c>
      <c r="B38" s="104" t="s">
        <v>76</v>
      </c>
      <c r="C38" s="109"/>
      <c r="D38" s="109">
        <v>0</v>
      </c>
      <c r="F38" s="6"/>
    </row>
    <row r="39" spans="1:4" ht="12.75" customHeight="1">
      <c r="A39" s="100" t="s">
        <v>67</v>
      </c>
      <c r="B39" s="101" t="s">
        <v>77</v>
      </c>
      <c r="C39" s="102">
        <f>C37-C38</f>
        <v>620327.1100000005</v>
      </c>
      <c r="D39" s="102">
        <f>D37-D38</f>
        <v>-65332.89000000001</v>
      </c>
    </row>
    <row r="40" spans="1:4" ht="12.75" customHeight="1">
      <c r="A40" s="110"/>
      <c r="B40" s="111"/>
      <c r="C40" s="102"/>
      <c r="D40" s="102"/>
    </row>
    <row r="41" spans="2:4" ht="12" customHeight="1">
      <c r="B41" s="88"/>
      <c r="C41" s="88"/>
      <c r="D41" s="88"/>
    </row>
    <row r="42" spans="2:4" ht="12" customHeight="1">
      <c r="B42" s="88" t="s">
        <v>186</v>
      </c>
      <c r="C42" s="163" t="s">
        <v>13</v>
      </c>
      <c r="D42" s="163"/>
    </row>
    <row r="43" spans="2:4" ht="6" customHeight="1">
      <c r="B43" s="88" t="s">
        <v>21</v>
      </c>
      <c r="C43" s="88"/>
      <c r="D43" s="88"/>
    </row>
    <row r="44" spans="2:4" ht="12" customHeight="1">
      <c r="B44" s="112" t="s">
        <v>14</v>
      </c>
      <c r="C44" s="90" t="s">
        <v>159</v>
      </c>
      <c r="D44" s="90"/>
    </row>
    <row r="45" spans="2:4" ht="12" customHeight="1">
      <c r="B45" s="88"/>
      <c r="C45" s="91" t="s">
        <v>160</v>
      </c>
      <c r="D45" s="90"/>
    </row>
    <row r="46" spans="2:4" ht="12" customHeight="1">
      <c r="B46" s="88"/>
      <c r="C46" s="90" t="s">
        <v>161</v>
      </c>
      <c r="D46" s="90"/>
    </row>
    <row r="47" spans="2:4" ht="12" customHeight="1">
      <c r="B47" s="38" t="s">
        <v>135</v>
      </c>
      <c r="C47" s="90" t="s">
        <v>162</v>
      </c>
      <c r="D47" s="90"/>
    </row>
    <row r="48" spans="2:4" ht="6.75" customHeight="1">
      <c r="B48" s="48" t="s">
        <v>22</v>
      </c>
      <c r="C48" s="90"/>
      <c r="D48" s="35"/>
    </row>
    <row r="49" spans="2:4" ht="12" customHeight="1">
      <c r="B49" s="46" t="s">
        <v>163</v>
      </c>
      <c r="C49" s="88"/>
      <c r="D49" s="113"/>
    </row>
  </sheetData>
  <sheetProtection/>
  <mergeCells count="6">
    <mergeCell ref="C42:D42"/>
    <mergeCell ref="B5:D5"/>
    <mergeCell ref="B7:D7"/>
    <mergeCell ref="B8:D8"/>
    <mergeCell ref="A9:A10"/>
    <mergeCell ref="B9:B1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69"/>
  <sheetViews>
    <sheetView zoomScale="130" zoomScaleNormal="130" zoomScaleSheetLayoutView="100" zoomScalePageLayoutView="0" workbookViewId="0" topLeftCell="A55">
      <selection activeCell="B60" sqref="B60:D60"/>
    </sheetView>
  </sheetViews>
  <sheetFormatPr defaultColWidth="9.00390625" defaultRowHeight="12.75"/>
  <cols>
    <col min="1" max="1" width="3.00390625" style="17" customWidth="1"/>
    <col min="2" max="2" width="47.375" style="17" customWidth="1"/>
    <col min="3" max="3" width="31.25390625" style="124" customWidth="1"/>
    <col min="4" max="4" width="15.25390625" style="17" customWidth="1"/>
    <col min="5" max="5" width="12.625" style="0" customWidth="1"/>
  </cols>
  <sheetData>
    <row r="2" spans="2:8" ht="15.75">
      <c r="B2" s="16" t="s">
        <v>167</v>
      </c>
      <c r="C2" s="119"/>
      <c r="D2" s="16"/>
      <c r="E2" s="151"/>
      <c r="F2" s="150"/>
      <c r="G2" s="149"/>
      <c r="H2" s="7"/>
    </row>
    <row r="3" ht="12.75">
      <c r="C3" s="17"/>
    </row>
    <row r="4" spans="1:4" s="8" customFormat="1" ht="38.25" customHeight="1">
      <c r="A4" s="18" t="s">
        <v>94</v>
      </c>
      <c r="B4" s="174" t="s">
        <v>118</v>
      </c>
      <c r="C4" s="174"/>
      <c r="D4" s="158"/>
    </row>
    <row r="5" spans="1:4" s="8" customFormat="1" ht="69.75" customHeight="1">
      <c r="A5" s="15"/>
      <c r="B5" s="175" t="s">
        <v>168</v>
      </c>
      <c r="C5" s="175"/>
      <c r="D5" s="175"/>
    </row>
    <row r="6" spans="1:4" s="8" customFormat="1" ht="12.75">
      <c r="A6" s="15"/>
      <c r="B6" s="15"/>
      <c r="C6" s="24"/>
      <c r="D6" s="15"/>
    </row>
    <row r="7" spans="1:4" s="8" customFormat="1" ht="57.75" customHeight="1">
      <c r="A7" s="18" t="s">
        <v>95</v>
      </c>
      <c r="B7" s="176" t="s">
        <v>117</v>
      </c>
      <c r="C7" s="177"/>
      <c r="D7" s="177"/>
    </row>
    <row r="8" spans="1:4" s="8" customFormat="1" ht="44.25" customHeight="1">
      <c r="A8" s="15"/>
      <c r="B8" s="175" t="s">
        <v>136</v>
      </c>
      <c r="C8" s="175"/>
      <c r="D8" s="175"/>
    </row>
    <row r="9" spans="1:4" s="8" customFormat="1" ht="12.75">
      <c r="A9" s="15"/>
      <c r="B9" s="15"/>
      <c r="C9" s="24"/>
      <c r="D9" s="15"/>
    </row>
    <row r="10" spans="1:7" s="8" customFormat="1" ht="12.75">
      <c r="A10" s="18" t="s">
        <v>96</v>
      </c>
      <c r="B10" s="13" t="s">
        <v>119</v>
      </c>
      <c r="C10" s="120"/>
      <c r="D10" s="12"/>
      <c r="E10" s="7"/>
      <c r="F10" s="7"/>
      <c r="G10" s="7"/>
    </row>
    <row r="11" spans="1:7" s="8" customFormat="1" ht="409.5" customHeight="1">
      <c r="A11" s="15"/>
      <c r="B11" s="175" t="s">
        <v>174</v>
      </c>
      <c r="C11" s="175"/>
      <c r="D11" s="175"/>
      <c r="E11" s="7"/>
      <c r="F11" s="7"/>
      <c r="G11" s="7"/>
    </row>
    <row r="12" spans="1:7" s="8" customFormat="1" ht="12.75">
      <c r="A12" s="15"/>
      <c r="B12" s="12"/>
      <c r="C12" s="29"/>
      <c r="D12" s="12"/>
      <c r="E12" s="7"/>
      <c r="F12" s="7"/>
      <c r="G12" s="7"/>
    </row>
    <row r="13" spans="1:7" s="8" customFormat="1" ht="58.5" customHeight="1">
      <c r="A13" s="18" t="s">
        <v>97</v>
      </c>
      <c r="B13" s="176" t="s">
        <v>120</v>
      </c>
      <c r="C13" s="176"/>
      <c r="D13" s="176"/>
      <c r="E13" s="7"/>
      <c r="F13" s="7"/>
      <c r="G13" s="7"/>
    </row>
    <row r="14" spans="1:7" s="147" customFormat="1" ht="12.75">
      <c r="A14" s="25"/>
      <c r="B14" s="27" t="s">
        <v>147</v>
      </c>
      <c r="C14" s="127">
        <f>C15+C16+C17+C18+C19+C20+C21+C22+C23+C24+C25+C26</f>
        <v>2064853.27</v>
      </c>
      <c r="D14" s="28">
        <f>C14/C34*100</f>
        <v>94.50796950115003</v>
      </c>
      <c r="E14" s="148"/>
      <c r="F14" s="148"/>
      <c r="G14" s="148"/>
    </row>
    <row r="15" spans="1:7" s="8" customFormat="1" ht="12.75">
      <c r="A15" s="15"/>
      <c r="B15" s="26" t="s">
        <v>150</v>
      </c>
      <c r="C15" s="128">
        <v>9811.7</v>
      </c>
      <c r="D15" s="29"/>
      <c r="E15" s="7"/>
      <c r="F15" s="7"/>
      <c r="G15" s="7"/>
    </row>
    <row r="16" spans="1:7" s="8" customFormat="1" ht="12.75">
      <c r="A16" s="15"/>
      <c r="B16" s="26" t="s">
        <v>149</v>
      </c>
      <c r="C16" s="128">
        <v>162490.76</v>
      </c>
      <c r="D16" s="29"/>
      <c r="E16" s="7"/>
      <c r="F16" s="7"/>
      <c r="G16" s="7"/>
    </row>
    <row r="17" spans="1:7" s="8" customFormat="1" ht="12.75">
      <c r="A17" s="15"/>
      <c r="B17" s="26" t="s">
        <v>148</v>
      </c>
      <c r="C17" s="128">
        <v>2202.33</v>
      </c>
      <c r="D17" s="29"/>
      <c r="E17" s="7"/>
      <c r="F17" s="7"/>
      <c r="G17" s="7"/>
    </row>
    <row r="18" spans="1:7" s="8" customFormat="1" ht="12.75">
      <c r="A18" s="15"/>
      <c r="B18" s="22" t="s">
        <v>169</v>
      </c>
      <c r="C18" s="128">
        <v>173000</v>
      </c>
      <c r="D18" s="29"/>
      <c r="E18" s="7"/>
      <c r="F18" s="7"/>
      <c r="G18" s="7"/>
    </row>
    <row r="19" spans="1:7" s="8" customFormat="1" ht="12.75">
      <c r="A19" s="15"/>
      <c r="B19" s="22" t="s">
        <v>175</v>
      </c>
      <c r="C19" s="128">
        <v>42416</v>
      </c>
      <c r="D19" s="29"/>
      <c r="E19" s="7"/>
      <c r="F19" s="7"/>
      <c r="G19" s="7"/>
    </row>
    <row r="20" spans="1:7" s="8" customFormat="1" ht="12.75">
      <c r="A20" s="15"/>
      <c r="B20" s="129" t="s">
        <v>176</v>
      </c>
      <c r="C20" s="128">
        <v>21180.66</v>
      </c>
      <c r="D20" s="29"/>
      <c r="E20" s="7"/>
      <c r="F20" s="7"/>
      <c r="G20" s="7"/>
    </row>
    <row r="21" spans="1:7" s="8" customFormat="1" ht="12.75">
      <c r="A21" s="15"/>
      <c r="B21" s="129" t="s">
        <v>177</v>
      </c>
      <c r="C21" s="128">
        <v>18446.18</v>
      </c>
      <c r="D21" s="29"/>
      <c r="E21" s="7"/>
      <c r="F21" s="7"/>
      <c r="G21" s="7"/>
    </row>
    <row r="22" spans="1:7" s="8" customFormat="1" ht="12.75">
      <c r="A22" s="15"/>
      <c r="B22" s="129" t="s">
        <v>178</v>
      </c>
      <c r="C22" s="128">
        <v>227419.88</v>
      </c>
      <c r="D22" s="29"/>
      <c r="E22" s="7"/>
      <c r="F22" s="7"/>
      <c r="G22" s="7"/>
    </row>
    <row r="23" spans="1:7" s="8" customFormat="1" ht="12.75">
      <c r="A23" s="15"/>
      <c r="B23" s="129" t="s">
        <v>179</v>
      </c>
      <c r="C23" s="128">
        <v>263825.5</v>
      </c>
      <c r="D23" s="29"/>
      <c r="E23" s="7"/>
      <c r="F23" s="7"/>
      <c r="G23" s="7"/>
    </row>
    <row r="24" spans="1:7" s="8" customFormat="1" ht="12.75">
      <c r="A24" s="15"/>
      <c r="B24" s="129" t="s">
        <v>180</v>
      </c>
      <c r="C24" s="128">
        <v>904065.14</v>
      </c>
      <c r="D24" s="29"/>
      <c r="E24" s="7"/>
      <c r="F24" s="7"/>
      <c r="G24" s="7"/>
    </row>
    <row r="25" spans="1:7" s="8" customFormat="1" ht="12.75">
      <c r="A25" s="15"/>
      <c r="B25" s="129" t="s">
        <v>170</v>
      </c>
      <c r="C25" s="128">
        <v>20000</v>
      </c>
      <c r="D25" s="29"/>
      <c r="E25" s="7"/>
      <c r="F25" s="7"/>
      <c r="G25" s="7"/>
    </row>
    <row r="26" spans="1:7" s="8" customFormat="1" ht="12.75">
      <c r="A26" s="15"/>
      <c r="B26" s="26" t="s">
        <v>151</v>
      </c>
      <c r="C26" s="128">
        <v>219995.12</v>
      </c>
      <c r="D26" s="29"/>
      <c r="E26" s="7"/>
      <c r="F26" s="7"/>
      <c r="G26" s="7"/>
    </row>
    <row r="27" spans="1:7" s="8" customFormat="1" ht="12.75">
      <c r="A27" s="15"/>
      <c r="B27" s="27" t="s">
        <v>152</v>
      </c>
      <c r="C27" s="28">
        <f>C28+C32+C33</f>
        <v>119992.39</v>
      </c>
      <c r="D27" s="29">
        <f>C27/C34*100</f>
        <v>5.492030498849973</v>
      </c>
      <c r="E27" s="7"/>
      <c r="F27" s="7"/>
      <c r="G27" s="7"/>
    </row>
    <row r="28" spans="1:4" s="8" customFormat="1" ht="12" customHeight="1">
      <c r="A28" s="18"/>
      <c r="B28" s="26" t="s">
        <v>153</v>
      </c>
      <c r="C28" s="121">
        <f>C29+C30+C31</f>
        <v>65622.72</v>
      </c>
      <c r="D28" s="19"/>
    </row>
    <row r="29" spans="1:4" s="8" customFormat="1" ht="12.75">
      <c r="A29" s="18"/>
      <c r="B29" s="22" t="s">
        <v>171</v>
      </c>
      <c r="C29" s="128">
        <v>56889.53</v>
      </c>
      <c r="D29" s="15"/>
    </row>
    <row r="30" spans="1:4" s="8" customFormat="1" ht="12.75">
      <c r="A30" s="15"/>
      <c r="B30" s="22" t="s">
        <v>154</v>
      </c>
      <c r="C30" s="128">
        <v>8733.19</v>
      </c>
      <c r="D30" s="24"/>
    </row>
    <row r="31" spans="1:4" s="8" customFormat="1" ht="12.75">
      <c r="A31" s="15"/>
      <c r="B31" s="22" t="s">
        <v>181</v>
      </c>
      <c r="C31" s="128">
        <v>0</v>
      </c>
      <c r="D31" s="24"/>
    </row>
    <row r="32" spans="1:4" s="8" customFormat="1" ht="12.75">
      <c r="A32" s="15"/>
      <c r="B32" s="26" t="s">
        <v>155</v>
      </c>
      <c r="C32" s="128">
        <v>20505.92</v>
      </c>
      <c r="D32" s="24"/>
    </row>
    <row r="33" spans="1:4" s="8" customFormat="1" ht="12.75">
      <c r="A33" s="15"/>
      <c r="B33" s="26" t="s">
        <v>156</v>
      </c>
      <c r="C33" s="128">
        <v>33863.75</v>
      </c>
      <c r="D33" s="24"/>
    </row>
    <row r="34" spans="1:4" s="8" customFormat="1" ht="12.75">
      <c r="A34" s="15"/>
      <c r="B34" s="27" t="s">
        <v>157</v>
      </c>
      <c r="C34" s="130">
        <f>C14+C27</f>
        <v>2184845.66</v>
      </c>
      <c r="D34" s="30">
        <f>D14+D27</f>
        <v>100</v>
      </c>
    </row>
    <row r="35" spans="1:4" s="8" customFormat="1" ht="25.5">
      <c r="A35" s="25"/>
      <c r="B35" s="131" t="s">
        <v>187</v>
      </c>
      <c r="C35" s="128">
        <v>62831.57</v>
      </c>
      <c r="D35" s="15"/>
    </row>
    <row r="36" spans="1:4" s="8" customFormat="1" ht="25.5">
      <c r="A36" s="15"/>
      <c r="B36" s="131" t="s">
        <v>172</v>
      </c>
      <c r="C36" s="128">
        <v>157578.97</v>
      </c>
      <c r="D36" s="15"/>
    </row>
    <row r="37" spans="1:4" s="8" customFormat="1" ht="12.75">
      <c r="A37" s="25"/>
      <c r="B37" s="27" t="s">
        <v>158</v>
      </c>
      <c r="C37" s="130">
        <f>C14+C27+C35+C36</f>
        <v>2405256.2</v>
      </c>
      <c r="D37" s="15"/>
    </row>
    <row r="38" spans="1:4" s="8" customFormat="1" ht="12.75">
      <c r="A38" s="25"/>
      <c r="B38" s="131"/>
      <c r="C38" s="123"/>
      <c r="D38" s="15"/>
    </row>
    <row r="39" spans="1:4" s="8" customFormat="1" ht="12.75">
      <c r="A39" s="25" t="s">
        <v>98</v>
      </c>
      <c r="B39" s="19" t="s">
        <v>121</v>
      </c>
      <c r="C39" s="123"/>
      <c r="D39" s="15"/>
    </row>
    <row r="40" spans="1:4" s="8" customFormat="1" ht="12.75" customHeight="1">
      <c r="A40" s="18"/>
      <c r="B40" s="23" t="s">
        <v>141</v>
      </c>
      <c r="C40" s="123"/>
      <c r="D40" s="15"/>
    </row>
    <row r="41" spans="1:4" s="8" customFormat="1" ht="15.75" customHeight="1">
      <c r="A41" s="15"/>
      <c r="B41" s="11" t="s">
        <v>125</v>
      </c>
      <c r="C41" s="28"/>
      <c r="D41" s="15"/>
    </row>
    <row r="42" spans="1:4" s="8" customFormat="1" ht="12.75">
      <c r="A42" s="15"/>
      <c r="B42" s="12" t="s">
        <v>142</v>
      </c>
      <c r="C42" s="122">
        <v>1568273.72</v>
      </c>
      <c r="D42" s="115">
        <v>0.6507</v>
      </c>
    </row>
    <row r="43" spans="2:4" s="8" customFormat="1" ht="12.75" customHeight="1">
      <c r="B43" s="12" t="s">
        <v>143</v>
      </c>
      <c r="C43" s="122">
        <v>160864.37</v>
      </c>
      <c r="D43" s="115">
        <v>0.3034</v>
      </c>
    </row>
    <row r="44" spans="1:5" s="8" customFormat="1" ht="12" customHeight="1">
      <c r="A44" s="15"/>
      <c r="B44" s="21" t="s">
        <v>144</v>
      </c>
      <c r="C44" s="122">
        <v>24515.16</v>
      </c>
      <c r="D44" s="115">
        <v>0.0189</v>
      </c>
      <c r="E44" s="152"/>
    </row>
    <row r="45" spans="1:5" s="8" customFormat="1" ht="12.75" customHeight="1">
      <c r="A45" s="15"/>
      <c r="B45" s="21" t="s">
        <v>182</v>
      </c>
      <c r="C45" s="122">
        <v>27954.77</v>
      </c>
      <c r="D45" s="116">
        <v>0.0193</v>
      </c>
      <c r="E45" s="152"/>
    </row>
    <row r="46" spans="2:4" s="8" customFormat="1" ht="12.75" customHeight="1">
      <c r="B46" s="12" t="s">
        <v>145</v>
      </c>
      <c r="C46" s="29">
        <v>3321.07</v>
      </c>
      <c r="D46" s="117">
        <v>0.0078</v>
      </c>
    </row>
    <row r="47" spans="1:4" s="8" customFormat="1" ht="15" customHeight="1">
      <c r="A47" s="15"/>
      <c r="B47" s="23" t="s">
        <v>146</v>
      </c>
      <c r="C47" s="28">
        <f>C42+C43+C44+C45+C46</f>
        <v>1784929.0899999999</v>
      </c>
      <c r="D47" s="118">
        <v>1</v>
      </c>
    </row>
    <row r="48" spans="2:4" ht="12.75">
      <c r="B48" s="11"/>
      <c r="C48" s="122"/>
      <c r="D48" s="19"/>
    </row>
    <row r="49" spans="2:4" ht="12.75">
      <c r="B49" s="169" t="s">
        <v>183</v>
      </c>
      <c r="C49" s="170"/>
      <c r="D49" s="170"/>
    </row>
    <row r="50" spans="2:4" ht="102" customHeight="1">
      <c r="B50" s="170"/>
      <c r="C50" s="170"/>
      <c r="D50" s="170"/>
    </row>
    <row r="51" spans="2:4" ht="12.75">
      <c r="B51" s="15"/>
      <c r="C51" s="24"/>
      <c r="D51" s="19"/>
    </row>
    <row r="52" spans="2:4" ht="12.75">
      <c r="B52" s="15"/>
      <c r="C52" s="24"/>
      <c r="D52" s="20"/>
    </row>
    <row r="53" spans="1:4" ht="25.5" customHeight="1">
      <c r="A53" s="18" t="s">
        <v>99</v>
      </c>
      <c r="B53" s="171" t="s">
        <v>122</v>
      </c>
      <c r="C53" s="171"/>
      <c r="D53" s="171"/>
    </row>
    <row r="54" spans="1:4" s="136" customFormat="1" ht="38.25" customHeight="1">
      <c r="A54" s="114"/>
      <c r="B54" s="169" t="s">
        <v>184</v>
      </c>
      <c r="C54" s="169"/>
      <c r="D54" s="169"/>
    </row>
    <row r="55" spans="2:3" ht="12.75">
      <c r="B55" s="15"/>
      <c r="C55" s="24"/>
    </row>
    <row r="56" spans="1:4" ht="51.75" customHeight="1">
      <c r="A56" s="18" t="s">
        <v>100</v>
      </c>
      <c r="B56" s="172" t="s">
        <v>123</v>
      </c>
      <c r="C56" s="172"/>
      <c r="D56" s="172"/>
    </row>
    <row r="57" spans="2:4" ht="112.5" customHeight="1">
      <c r="B57" s="169" t="s">
        <v>188</v>
      </c>
      <c r="C57" s="169"/>
      <c r="D57" s="169"/>
    </row>
    <row r="58" spans="2:3" ht="12.75">
      <c r="B58" s="15"/>
      <c r="C58" s="24"/>
    </row>
    <row r="59" spans="1:4" ht="47.25" customHeight="1">
      <c r="A59" s="18" t="s">
        <v>101</v>
      </c>
      <c r="B59" s="172" t="s">
        <v>124</v>
      </c>
      <c r="C59" s="172"/>
      <c r="D59" s="172"/>
    </row>
    <row r="60" spans="2:4" ht="141.75" customHeight="1">
      <c r="B60" s="169" t="s">
        <v>189</v>
      </c>
      <c r="C60" s="169"/>
      <c r="D60" s="169"/>
    </row>
    <row r="61" spans="2:5" ht="12.75">
      <c r="B61" s="141"/>
      <c r="C61" s="146"/>
      <c r="D61" s="173"/>
      <c r="E61" s="173"/>
    </row>
    <row r="62" spans="2:5" ht="12.75">
      <c r="B62" s="145"/>
      <c r="C62" s="144"/>
      <c r="D62" s="88"/>
      <c r="E62" s="88"/>
    </row>
    <row r="63" spans="2:5" ht="14.25">
      <c r="B63" s="141"/>
      <c r="C63" s="143"/>
      <c r="D63" s="90"/>
      <c r="E63" s="90"/>
    </row>
    <row r="64" spans="2:5" ht="16.5" customHeight="1">
      <c r="B64" s="141"/>
      <c r="C64" s="142"/>
      <c r="D64" s="90"/>
      <c r="E64" s="90"/>
    </row>
    <row r="65" spans="2:5" ht="12.75">
      <c r="B65" s="141"/>
      <c r="C65" s="140"/>
      <c r="D65" s="91"/>
      <c r="E65" s="90"/>
    </row>
    <row r="66" spans="2:5" ht="12.75">
      <c r="B66" s="141"/>
      <c r="C66" s="140"/>
      <c r="D66" s="90"/>
      <c r="E66" s="90"/>
    </row>
    <row r="67" spans="1:5" s="136" customFormat="1" ht="15" customHeight="1">
      <c r="A67" s="114"/>
      <c r="B67" s="139"/>
      <c r="C67" s="138"/>
      <c r="D67" s="137"/>
      <c r="E67" s="137"/>
    </row>
    <row r="68" spans="2:5" ht="15">
      <c r="B68" s="135"/>
      <c r="C68" s="134"/>
      <c r="D68" s="133"/>
      <c r="E68" s="132"/>
    </row>
    <row r="69" spans="2:5" ht="12.75">
      <c r="B69" s="3"/>
      <c r="C69" s="4"/>
      <c r="D69" s="3"/>
      <c r="E69" s="3"/>
    </row>
  </sheetData>
  <sheetProtection/>
  <mergeCells count="14">
    <mergeCell ref="D61:E61"/>
    <mergeCell ref="B4:D4"/>
    <mergeCell ref="B5:D5"/>
    <mergeCell ref="B7:D7"/>
    <mergeCell ref="B8:D8"/>
    <mergeCell ref="B13:D13"/>
    <mergeCell ref="B11:D11"/>
    <mergeCell ref="B54:D54"/>
    <mergeCell ref="B49:D50"/>
    <mergeCell ref="B53:D53"/>
    <mergeCell ref="B56:D56"/>
    <mergeCell ref="B57:D57"/>
    <mergeCell ref="B59:D59"/>
    <mergeCell ref="B60:D60"/>
  </mergeCells>
  <printOptions/>
  <pageMargins left="0.57" right="0.24"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KLON|JAWOR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Krzysztof Śliwiński</dc:creator>
  <cp:keywords/>
  <dc:description/>
  <cp:lastModifiedBy>Agata Milewska</cp:lastModifiedBy>
  <cp:lastPrinted>2023-06-20T11:03:36Z</cp:lastPrinted>
  <dcterms:created xsi:type="dcterms:W3CDTF">1997-01-07T13:46:46Z</dcterms:created>
  <dcterms:modified xsi:type="dcterms:W3CDTF">2023-07-04T14:00:41Z</dcterms:modified>
  <cp:category/>
  <cp:version/>
  <cp:contentType/>
  <cp:contentStatus/>
</cp:coreProperties>
</file>